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pivotTables/pivotTable3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Økonomi\Regnskab\2024\2. kvartal Forventet regnskab\Driftsområder\Flextrafik\"/>
    </mc:Choice>
  </mc:AlternateContent>
  <xr:revisionPtr revIDLastSave="0" documentId="13_ncr:1_{776B2D02-4C8D-4A59-9D7A-A9578121DC17}" xr6:coauthVersionLast="47" xr6:coauthVersionMax="47" xr10:uidLastSave="{00000000-0000-0000-0000-000000000000}"/>
  <bookViews>
    <workbookView xWindow="-108" yWindow="-108" windowWidth="23256" windowHeight="13896" firstSheet="3" activeTab="3" xr2:uid="{CB3ABD0A-C377-49BA-9565-A2AFF6DB0BC2}"/>
  </bookViews>
  <sheets>
    <sheet name="Pivot FR E2" sheetId="19" state="hidden" r:id="rId1"/>
    <sheet name="Pivot, indeks" sheetId="11" state="hidden" r:id="rId2"/>
    <sheet name="Pivot TB B2022" sheetId="18" state="hidden" r:id="rId3"/>
    <sheet name="Flextur" sheetId="24" r:id="rId4"/>
    <sheet name="Plustur" sheetId="25" r:id="rId5"/>
    <sheet name="Flexbus" sheetId="26" r:id="rId6"/>
    <sheet name="Handicap" sheetId="28" r:id="rId7"/>
    <sheet name="Kommunal+Patientbefordring" sheetId="29" r:id="rId8"/>
    <sheet name="BF2023" sheetId="17" state="hidden" r:id="rId9"/>
    <sheet name="Flextur FR1_2022" sheetId="16" state="hidden" r:id="rId10"/>
    <sheet name="R2021 Flextur_låst" sheetId="9" state="hidden" r:id="rId11"/>
    <sheet name="R2021 Antal ture fra PBI" sheetId="10" state="hidden" r:id="rId12"/>
    <sheet name="Data FRQ3 2021" sheetId="8" state="hidden" r:id="rId13"/>
    <sheet name="Data FRQ2 2021" sheetId="7" state="hidden" r:id="rId14"/>
    <sheet name="Data B2022" sheetId="5" state="hidden" r:id="rId15"/>
    <sheet name="Input" sheetId="3" state="hidden" r:id="rId16"/>
  </sheets>
  <externalReferences>
    <externalReference r:id="rId17"/>
  </externalReferences>
  <definedNames>
    <definedName name="AOS">#REF!</definedName>
    <definedName name="Bestillere_data_flextrafik">'[1]Flextur 2016'!$A$6:$A$26</definedName>
    <definedName name="Bestillere_data_handicapkørsel">'[1]Handicap 2016'!$C$6:$C$28</definedName>
    <definedName name="Bestillere_data_teletaxa">'[1]Teletaxa 2016'!$A$6:$A$21</definedName>
    <definedName name="Bestillere_og_kørselstype_data_Kommunal">'[1]Kommunal 2016'!$A$6:$A$83</definedName>
    <definedName name="Bestillere_og_kørselstype_data_Kommunal_2017">#REF!</definedName>
    <definedName name="BudgetNormalPrimoDefinitionArea">#REF!</definedName>
    <definedName name="ColourCodeDefinitionArea">#REF!</definedName>
    <definedName name="Company">#REF!</definedName>
    <definedName name="Configuration">#REF!</definedName>
    <definedName name="DisconnectDefinitionArea">#REF!</definedName>
    <definedName name="doBudgetInputCaption">#REF!</definedName>
    <definedName name="doBudgetInputIcon">#REF!</definedName>
    <definedName name="DoGetDataCaption">#REF!</definedName>
    <definedName name="DoGetDataIcon">#REF!</definedName>
    <definedName name="NoYesDefinitionArea">#REF!</definedName>
    <definedName name="NUIDefinitionArea">#REF!</definedName>
    <definedName name="opslag_måned">'[1]Til opslag'!$A$4:$B$15</definedName>
    <definedName name="PriceLeveldefinitionArea">#REF!</definedName>
    <definedName name="PrivateToolBarName">#REF!</definedName>
    <definedName name="RowTypeDefinitionArea">#REF!</definedName>
    <definedName name="Version">#REF!</definedName>
  </definedNames>
  <calcPr calcId="191029"/>
  <pivotCaches>
    <pivotCache cacheId="1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1" i="11" l="1"/>
  <c r="F21" i="11"/>
  <c r="E21" i="11"/>
  <c r="G21" i="11" s="1"/>
  <c r="L20" i="11"/>
  <c r="G20" i="11"/>
  <c r="F20" i="11"/>
  <c r="E20" i="11"/>
  <c r="L19" i="11"/>
  <c r="F19" i="11"/>
  <c r="E19" i="11"/>
  <c r="G19" i="11" s="1"/>
  <c r="L18" i="11"/>
  <c r="F18" i="11"/>
  <c r="E18" i="11"/>
  <c r="G18" i="11" s="1"/>
  <c r="L17" i="11"/>
  <c r="F17" i="11"/>
  <c r="E17" i="11"/>
  <c r="G17" i="11" s="1"/>
  <c r="L16" i="11"/>
  <c r="F16" i="11"/>
  <c r="E16" i="11"/>
  <c r="G16" i="11" s="1"/>
  <c r="L15" i="11"/>
  <c r="F15" i="11"/>
  <c r="E15" i="11"/>
  <c r="G15" i="11" s="1"/>
  <c r="L14" i="11"/>
  <c r="F14" i="11"/>
  <c r="E14" i="11"/>
  <c r="G14" i="11" s="1"/>
  <c r="L13" i="11"/>
  <c r="F13" i="11"/>
  <c r="E13" i="11"/>
  <c r="G13" i="11" s="1"/>
  <c r="L12" i="11"/>
  <c r="G12" i="11"/>
  <c r="F12" i="11"/>
  <c r="E12" i="11"/>
  <c r="L11" i="11"/>
  <c r="F11" i="11"/>
  <c r="E11" i="11"/>
  <c r="G11" i="11" s="1"/>
  <c r="L10" i="11"/>
  <c r="G10" i="11"/>
  <c r="F10" i="11"/>
  <c r="E10" i="11"/>
  <c r="L9" i="11"/>
  <c r="F9" i="11"/>
  <c r="E9" i="11"/>
  <c r="G9" i="11" s="1"/>
  <c r="L8" i="11"/>
  <c r="F8" i="11"/>
  <c r="E8" i="11"/>
  <c r="G8" i="11" s="1"/>
  <c r="L7" i="11"/>
  <c r="F7" i="11"/>
  <c r="E7" i="11"/>
  <c r="G7" i="11" s="1"/>
  <c r="L6" i="11"/>
  <c r="F6" i="11"/>
  <c r="E6" i="11"/>
  <c r="G6" i="11" s="1"/>
  <c r="L5" i="11"/>
  <c r="F5" i="11"/>
  <c r="E5" i="11"/>
  <c r="G5" i="11" s="1"/>
  <c r="H10" i="11" l="1"/>
  <c r="I10" i="11" s="1"/>
  <c r="M10" i="11" s="1"/>
  <c r="H11" i="11"/>
  <c r="I11" i="11" s="1"/>
  <c r="M11" i="11" s="1"/>
  <c r="H15" i="11"/>
  <c r="I15" i="11" s="1"/>
  <c r="K15" i="11" s="1"/>
  <c r="H16" i="11"/>
  <c r="I16" i="11" s="1"/>
  <c r="H18" i="11"/>
  <c r="I18" i="11" s="1"/>
  <c r="K18" i="11" s="1"/>
  <c r="H14" i="11"/>
  <c r="I14" i="11" s="1"/>
  <c r="M14" i="11" s="1"/>
  <c r="H12" i="11"/>
  <c r="I12" i="11" s="1"/>
  <c r="M12" i="11" s="1"/>
  <c r="H21" i="11"/>
  <c r="I21" i="11" s="1"/>
  <c r="K21" i="11" s="1"/>
  <c r="H20" i="11"/>
  <c r="I20" i="11" s="1"/>
  <c r="M20" i="11" s="1"/>
  <c r="H13" i="11"/>
  <c r="I13" i="11" s="1"/>
  <c r="M13" i="11" s="1"/>
  <c r="H17" i="11"/>
  <c r="I17" i="11" s="1"/>
  <c r="M17" i="11" s="1"/>
  <c r="H19" i="11"/>
  <c r="I19" i="11" s="1"/>
  <c r="H6" i="11"/>
  <c r="I6" i="11" s="1"/>
  <c r="H5" i="11"/>
  <c r="H7" i="11"/>
  <c r="I7" i="11" s="1"/>
  <c r="H9" i="11"/>
  <c r="I9" i="11" s="1"/>
  <c r="H8" i="11"/>
  <c r="I8" i="11" s="1"/>
  <c r="M8" i="11" s="1"/>
  <c r="L22" i="11"/>
  <c r="F22" i="11"/>
  <c r="G22" i="11"/>
  <c r="K10" i="11" l="1"/>
  <c r="J10" i="11"/>
  <c r="J15" i="11"/>
  <c r="J21" i="11"/>
  <c r="J18" i="11"/>
  <c r="M15" i="11"/>
  <c r="K11" i="11"/>
  <c r="J11" i="11"/>
  <c r="M21" i="11"/>
  <c r="J19" i="11"/>
  <c r="K19" i="11"/>
  <c r="J16" i="11"/>
  <c r="K16" i="11"/>
  <c r="J9" i="11"/>
  <c r="K9" i="11"/>
  <c r="M18" i="11"/>
  <c r="J7" i="11"/>
  <c r="K7" i="11"/>
  <c r="J17" i="11"/>
  <c r="K17" i="11"/>
  <c r="J14" i="11"/>
  <c r="K14" i="11"/>
  <c r="J13" i="11"/>
  <c r="K13" i="11"/>
  <c r="J20" i="11"/>
  <c r="K20" i="11"/>
  <c r="J8" i="11"/>
  <c r="K8" i="11"/>
  <c r="M16" i="11"/>
  <c r="J6" i="11"/>
  <c r="K6" i="11"/>
  <c r="J12" i="11"/>
  <c r="K12" i="11"/>
  <c r="H22" i="11"/>
  <c r="I5" i="11"/>
  <c r="K5" i="11" s="1"/>
  <c r="M19" i="11"/>
  <c r="M7" i="11"/>
  <c r="M9" i="11"/>
  <c r="M6" i="11"/>
  <c r="J5" i="11" l="1"/>
  <c r="J22" i="11" s="1"/>
  <c r="I22" i="11"/>
  <c r="M5" i="11"/>
  <c r="M22" i="11" s="1"/>
  <c r="K22" i="11"/>
  <c r="S246" i="7" l="1"/>
  <c r="S247" i="7"/>
  <c r="S248" i="7"/>
  <c r="S249" i="7"/>
  <c r="S250" i="7"/>
  <c r="S251" i="7"/>
  <c r="S252" i="7"/>
  <c r="S253" i="7"/>
  <c r="S254" i="7"/>
  <c r="S255" i="7"/>
  <c r="S256" i="7"/>
  <c r="S257" i="7"/>
  <c r="S258" i="7"/>
  <c r="S259" i="7"/>
  <c r="S260" i="7"/>
  <c r="S261" i="7"/>
  <c r="S262" i="7"/>
  <c r="S263" i="7"/>
  <c r="S245" i="7"/>
  <c r="R246" i="7"/>
  <c r="R247" i="7"/>
  <c r="R264" i="7" s="1"/>
  <c r="R248" i="7"/>
  <c r="R249" i="7"/>
  <c r="R250" i="7"/>
  <c r="R251" i="7"/>
  <c r="R252" i="7"/>
  <c r="R253" i="7"/>
  <c r="R254" i="7"/>
  <c r="R255" i="7"/>
  <c r="R256" i="7"/>
  <c r="R257" i="7"/>
  <c r="R258" i="7"/>
  <c r="R259" i="7"/>
  <c r="R260" i="7"/>
  <c r="R261" i="7"/>
  <c r="R262" i="7"/>
  <c r="R263" i="7"/>
  <c r="R245" i="7"/>
  <c r="Q246" i="7"/>
  <c r="Q247" i="7"/>
  <c r="Q248" i="7"/>
  <c r="Q249" i="7"/>
  <c r="Q250" i="7"/>
  <c r="Q251" i="7"/>
  <c r="Q252" i="7"/>
  <c r="Q253" i="7"/>
  <c r="Q254" i="7"/>
  <c r="Q255" i="7"/>
  <c r="Q256" i="7"/>
  <c r="Q257" i="7"/>
  <c r="Q258" i="7"/>
  <c r="Q259" i="7"/>
  <c r="Q260" i="7"/>
  <c r="Q261" i="7"/>
  <c r="Q262" i="7"/>
  <c r="Q263" i="7"/>
  <c r="Q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45" i="7"/>
  <c r="N264" i="7"/>
  <c r="F264" i="7"/>
  <c r="H264" i="7"/>
  <c r="I264" i="7"/>
  <c r="J264" i="7"/>
  <c r="K264" i="7"/>
  <c r="P264" i="7"/>
  <c r="M264" i="7"/>
  <c r="R102" i="7"/>
  <c r="R195" i="7"/>
  <c r="R239" i="7"/>
  <c r="Q264" i="7" l="1"/>
  <c r="O264" i="7"/>
  <c r="S264" i="7" l="1"/>
  <c r="N11" i="3" l="1"/>
  <c r="H11" i="3"/>
  <c r="S17" i="3"/>
  <c r="S6" i="3"/>
  <c r="S7" i="3"/>
  <c r="S8" i="3"/>
  <c r="S9" i="3"/>
  <c r="S10" i="3"/>
  <c r="S11" i="3"/>
  <c r="S12" i="3"/>
  <c r="S13" i="3"/>
  <c r="S14" i="3"/>
  <c r="S15" i="3"/>
  <c r="S16" i="3"/>
  <c r="S18" i="3"/>
  <c r="S19" i="3"/>
  <c r="S20" i="3"/>
  <c r="S21" i="3"/>
  <c r="S22" i="3"/>
  <c r="S23" i="3"/>
  <c r="S5" i="3"/>
  <c r="N24" i="3"/>
  <c r="H24" i="3"/>
  <c r="S24" i="3" l="1"/>
  <c r="L24" i="3" l="1"/>
  <c r="G24" i="3"/>
  <c r="K24" i="3" l="1"/>
  <c r="R24" i="3"/>
  <c r="M24" i="3"/>
  <c r="P24" i="3"/>
  <c r="E24" i="3"/>
  <c r="F24" i="3"/>
  <c r="Q24" i="3"/>
  <c r="C24" i="3" l="1"/>
  <c r="O24" i="3"/>
  <c r="I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Rune Christensen</author>
  </authors>
  <commentList>
    <comment ref="D4" authorId="0" shapeId="0" xr:uid="{4CF2488B-F23D-44A3-BBD7-28997240E443}">
      <text>
        <r>
          <rPr>
            <b/>
            <sz val="9"/>
            <color indexed="81"/>
            <rFont val="Tahoma"/>
            <family val="2"/>
          </rPr>
          <t>Rune Christensen:</t>
        </r>
        <r>
          <rPr>
            <sz val="9"/>
            <color indexed="81"/>
            <rFont val="Tahoma"/>
            <family val="2"/>
          </rPr>
          <t xml:space="preserve">
OBS: jan-feb ER allerede fremskrevet med 2,6% ift. budgettet - men indeksstigning træder først i kraft marts, så "tilbageskrives" til 2021-pl: 
budget jan-feb /
(1+2,6%)</t>
        </r>
      </text>
    </comment>
    <comment ref="E4" authorId="0" shapeId="0" xr:uid="{063889EC-0802-420D-BDF9-27F7664D85E2}">
      <text>
        <r>
          <rPr>
            <b/>
            <sz val="9"/>
            <color indexed="81"/>
            <rFont val="Tahoma"/>
            <family val="2"/>
          </rPr>
          <t>Rune Christensen:</t>
        </r>
        <r>
          <rPr>
            <sz val="9"/>
            <color indexed="81"/>
            <rFont val="Tahoma"/>
            <family val="2"/>
          </rPr>
          <t xml:space="preserve">
OBS: mar-dec ER allerede fremskrevet med 2,6% ift. budgettet - indeksstigning på 8,3% isf. 2,6 fra marts:
(1/(1+2,6%))*(1+8,3%)-1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Rune Christensen</author>
  </authors>
  <commentList>
    <comment ref="H18" authorId="0" shapeId="0" xr:uid="{40130D4A-0446-49B7-AED5-24F23AAE479C}">
      <text>
        <r>
          <rPr>
            <b/>
            <sz val="9"/>
            <color indexed="81"/>
            <rFont val="Tahoma"/>
            <family val="2"/>
          </rPr>
          <t>Rune Christensen:</t>
        </r>
        <r>
          <rPr>
            <sz val="9"/>
            <color indexed="81"/>
            <rFont val="Tahoma"/>
            <family val="2"/>
          </rPr>
          <t xml:space="preserve">
522 er korrekt, men i Jakobs er den 539???</t>
        </r>
      </text>
    </comment>
    <comment ref="H21" authorId="0" shapeId="0" xr:uid="{4B61E8ED-76A9-4CA8-9A3E-8E9A7A126DE6}">
      <text>
        <r>
          <rPr>
            <b/>
            <sz val="9"/>
            <color indexed="81"/>
            <rFont val="Tahoma"/>
            <family val="2"/>
          </rPr>
          <t>Rune Christensen:</t>
        </r>
        <r>
          <rPr>
            <sz val="9"/>
            <color indexed="81"/>
            <rFont val="Tahoma"/>
            <family val="2"/>
          </rPr>
          <t xml:space="preserve">
Har rettet denne fra 496 til 480</t>
        </r>
      </text>
    </comment>
  </commentList>
</comments>
</file>

<file path=xl/sharedStrings.xml><?xml version="1.0" encoding="utf-8"?>
<sst xmlns="http://schemas.openxmlformats.org/spreadsheetml/2006/main" count="5212" uniqueCount="438">
  <si>
    <t>Bestiller</t>
  </si>
  <si>
    <t>Driftsområde</t>
  </si>
  <si>
    <t>Favrskov</t>
  </si>
  <si>
    <t>Kategori</t>
  </si>
  <si>
    <t>Hedensted</t>
  </si>
  <si>
    <t>Økonomimodel</t>
  </si>
  <si>
    <t>Vognmandsbetaling</t>
  </si>
  <si>
    <t>Indtægter</t>
  </si>
  <si>
    <t>Antal ture</t>
  </si>
  <si>
    <t>Flextur</t>
  </si>
  <si>
    <t>Budget</t>
  </si>
  <si>
    <t>Holstebro</t>
  </si>
  <si>
    <t>Horsens</t>
  </si>
  <si>
    <t>Ikast-Brande</t>
  </si>
  <si>
    <t>Lemvig</t>
  </si>
  <si>
    <t>Norddjurs</t>
  </si>
  <si>
    <t>Odder</t>
  </si>
  <si>
    <t>Randers</t>
  </si>
  <si>
    <t>Ringkøbing-Skjern</t>
  </si>
  <si>
    <t>Silkeborg</t>
  </si>
  <si>
    <t>Skanderborg</t>
  </si>
  <si>
    <t>Skive</t>
  </si>
  <si>
    <t>Struer</t>
  </si>
  <si>
    <t>Syddjurs</t>
  </si>
  <si>
    <t>Viborg</t>
  </si>
  <si>
    <t>Aarhus</t>
  </si>
  <si>
    <t>Nettoudgift (vognmandsbetaling, bestillerandel)</t>
  </si>
  <si>
    <t>Administrationsomkostning</t>
  </si>
  <si>
    <t>Bestillerudgift i alt</t>
  </si>
  <si>
    <t>Nettoudgift (inkl. adm.)/tur</t>
  </si>
  <si>
    <t>(Alle)</t>
  </si>
  <si>
    <t>Sum af Værdi</t>
  </si>
  <si>
    <t>Herning</t>
  </si>
  <si>
    <t>Samsø</t>
  </si>
  <si>
    <t>Midttrafik-Flextur, rejsegaranti</t>
  </si>
  <si>
    <t>Plustur</t>
  </si>
  <si>
    <t>Midttrafik</t>
  </si>
  <si>
    <t>Budget 2021 u. Corona</t>
  </si>
  <si>
    <t>Forventet regnskab 1. kvt. inkl. Corona</t>
  </si>
  <si>
    <t>Corona effekt (forskel Budget vs. FR)</t>
  </si>
  <si>
    <t>Kommune</t>
  </si>
  <si>
    <t>Ture</t>
  </si>
  <si>
    <t>Pris/tur</t>
  </si>
  <si>
    <t>Netto</t>
  </si>
  <si>
    <t>Eb</t>
  </si>
  <si>
    <t>Brutto</t>
  </si>
  <si>
    <t>FAVRSKOV</t>
  </si>
  <si>
    <t>HEDENSTED</t>
  </si>
  <si>
    <t>HERNING</t>
  </si>
  <si>
    <t>HOLSTEBRO</t>
  </si>
  <si>
    <t>HORSENS</t>
  </si>
  <si>
    <t>IKAST-BRANDE</t>
  </si>
  <si>
    <t>LEMVIG</t>
  </si>
  <si>
    <t>NORDDJURS</t>
  </si>
  <si>
    <t>ODDER</t>
  </si>
  <si>
    <t>RANDERS</t>
  </si>
  <si>
    <t>RINGKØBING-SKJERN</t>
  </si>
  <si>
    <t>SAMSØ</t>
  </si>
  <si>
    <t>SILKEBORG</t>
  </si>
  <si>
    <t>SKANDERBORG</t>
  </si>
  <si>
    <t>SKIVE</t>
  </si>
  <si>
    <t>STRUER</t>
  </si>
  <si>
    <t>SYDDJURS</t>
  </si>
  <si>
    <t>VIBORG</t>
  </si>
  <si>
    <t>I alt</t>
  </si>
  <si>
    <t>Adm</t>
  </si>
  <si>
    <t>AARHUS</t>
  </si>
  <si>
    <t>Total</t>
  </si>
  <si>
    <t>Til SUM.HVIS</t>
  </si>
  <si>
    <t>Turantal</t>
  </si>
  <si>
    <t xml:space="preserve">Budget 2021, 
2. behandling </t>
  </si>
  <si>
    <t>Forventet statslig kompensation (coronaeffekt)</t>
  </si>
  <si>
    <t>Budget 2021,
2. behandling
(u. corona)</t>
  </si>
  <si>
    <t>FR2021 Q1</t>
  </si>
  <si>
    <t>Justering</t>
  </si>
  <si>
    <t>Budget
2022
Antal ture</t>
  </si>
  <si>
    <t>Regionen</t>
  </si>
  <si>
    <t>Hovedtotal</t>
  </si>
  <si>
    <t>Antal ture
B2021</t>
  </si>
  <si>
    <t>Turpris
B2021 u. corona</t>
  </si>
  <si>
    <t>Turpris B2021 u. corona
(2022-PL)</t>
  </si>
  <si>
    <t>Korrektion</t>
  </si>
  <si>
    <t>Turpris 
B2022</t>
  </si>
  <si>
    <t>Antal ture
B2022</t>
  </si>
  <si>
    <t>Budget
2022
Vognmandsbetaling</t>
  </si>
  <si>
    <t>EB/tur
B2021 u. corona</t>
  </si>
  <si>
    <t>EB/tur B2021 u. corona
(2022-PL)</t>
  </si>
  <si>
    <t>EB/tur 
B2022</t>
  </si>
  <si>
    <t>Budget
2022
Indtægter</t>
  </si>
  <si>
    <t>Budget
2022
Netto</t>
  </si>
  <si>
    <t>Adm.bidrag</t>
  </si>
  <si>
    <t>Administration</t>
  </si>
  <si>
    <t>Budget
2022
Administration</t>
  </si>
  <si>
    <t>B2022
Nettoudgift (evt. inkl. adm.)/tur</t>
  </si>
  <si>
    <t>Budget
2022
Total</t>
  </si>
  <si>
    <t>Rækkemærkater</t>
  </si>
  <si>
    <t>Kolonnemærkater</t>
  </si>
  <si>
    <t>FLEXTUR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</si>
  <si>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</si>
  <si>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</si>
  <si>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</si>
  <si>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</si>
  <si>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</si>
  <si>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</si>
  <si>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</si>
  <si>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</si>
  <si>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</si>
  <si>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</si>
  <si>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</si>
  <si>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</si>
  <si>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Turpris (vognmandsbet./antal ture)</t>
  </si>
  <si>
    <t>Turudvikling ift. budget (12.-dele)</t>
  </si>
  <si>
    <t>Turprisudvikling ift. budget</t>
  </si>
  <si>
    <t>Faktor</t>
  </si>
  <si>
    <t>Støttet/Flextur Ung</t>
  </si>
  <si>
    <t>Støttet</t>
  </si>
  <si>
    <t>OUTPUT/INPUT - BEREGNET UD FRA % MÅNEDLIGT BUDGET</t>
  </si>
  <si>
    <t>Værdier</t>
  </si>
  <si>
    <t>PROGNOSE</t>
  </si>
  <si>
    <t>BEREGNINGSINPUT</t>
  </si>
  <si>
    <t>Rejsetype</t>
  </si>
  <si>
    <t xml:space="preserve"> Januar</t>
  </si>
  <si>
    <t xml:space="preserve"> Februar</t>
  </si>
  <si>
    <t xml:space="preserve"> Marts</t>
  </si>
  <si>
    <t>Sum af April</t>
  </si>
  <si>
    <t>Sum af Maj</t>
  </si>
  <si>
    <t>Sum af Juni</t>
  </si>
  <si>
    <t>HELE 2020</t>
  </si>
  <si>
    <t>Budget pr. måned</t>
  </si>
  <si>
    <t>Tilpasset</t>
  </si>
  <si>
    <t>ÅRHUS</t>
  </si>
  <si>
    <t>FLEXTUR Total</t>
  </si>
  <si>
    <t>Planet</t>
  </si>
  <si>
    <t xml:space="preserve"> April</t>
  </si>
  <si>
    <t xml:space="preserve"> Maj</t>
  </si>
  <si>
    <t xml:space="preserve"> Juni</t>
  </si>
  <si>
    <t xml:space="preserve"> Juli</t>
  </si>
  <si>
    <t xml:space="preserve"> August</t>
  </si>
  <si>
    <t xml:space="preserve"> September</t>
  </si>
  <si>
    <t xml:space="preserve"> Oktober</t>
  </si>
  <si>
    <t xml:space="preserve"> November</t>
  </si>
  <si>
    <t xml:space="preserve"> December</t>
  </si>
  <si>
    <t>Ej Planet</t>
  </si>
  <si>
    <t xml:space="preserve"> 1/2020</t>
  </si>
  <si>
    <t xml:space="preserve"> 2/2020</t>
  </si>
  <si>
    <t xml:space="preserve"> 3/2020</t>
  </si>
  <si>
    <t xml:space="preserve"> 4/2020</t>
  </si>
  <si>
    <t xml:space="preserve"> 5/2020</t>
  </si>
  <si>
    <t xml:space="preserve"> 6/2020</t>
  </si>
  <si>
    <t xml:space="preserve"> 7/2020</t>
  </si>
  <si>
    <t xml:space="preserve"> 8/2020</t>
  </si>
  <si>
    <t xml:space="preserve"> 9/2020</t>
  </si>
  <si>
    <t xml:space="preserve"> 10/2020</t>
  </si>
  <si>
    <t>11/2020</t>
  </si>
  <si>
    <t>12/2020</t>
  </si>
  <si>
    <t>OUTPUT/INPUT - Beregnet ud fra tur-prognose * gns. brutto/tur</t>
  </si>
  <si>
    <t>Brutto i alt</t>
  </si>
  <si>
    <t>Coronaeffekt</t>
  </si>
  <si>
    <t>Brutto i alt - Planet + ej Planet</t>
  </si>
  <si>
    <t>Budget minus prognose</t>
  </si>
  <si>
    <t>INPUT</t>
  </si>
  <si>
    <t>Bruttoomk/tur</t>
  </si>
  <si>
    <t>Turpris</t>
  </si>
  <si>
    <t>EB</t>
  </si>
  <si>
    <t>EB - ej Planet</t>
  </si>
  <si>
    <t>FLEXTUR EB</t>
  </si>
  <si>
    <t>OUTPUT/INPUT - Beregnet ud fra tur-prognose * gns. EB/tur</t>
  </si>
  <si>
    <t>EB - i alt (Planet + ej Planet) - EB justeret da mangler manuel fakturering i realiseret</t>
  </si>
  <si>
    <t>EB i alt</t>
  </si>
  <si>
    <t>Input</t>
  </si>
  <si>
    <t>EB/tur</t>
  </si>
  <si>
    <t>Egenbetaling per tur</t>
  </si>
  <si>
    <t>Netto i alt</t>
  </si>
  <si>
    <t>Nettoudgift for bestillerne</t>
  </si>
  <si>
    <t>Nettoudgifter (kommunens vognmandsbetaling)</t>
  </si>
  <si>
    <t>Forventet regnskab 2. kvt. inkl. Corona</t>
  </si>
  <si>
    <t>Sum af Juli</t>
  </si>
  <si>
    <t>Sum af August</t>
  </si>
  <si>
    <t>Sum af September</t>
  </si>
  <si>
    <t>Adm gebyr til Flextur - Aarhus</t>
  </si>
  <si>
    <t>Adm gebyr til Flextur - Viborg</t>
  </si>
  <si>
    <t>Adm gebyr til Flextur - Syddjurs</t>
  </si>
  <si>
    <t>Adm gebyr til Flextur - Struer</t>
  </si>
  <si>
    <t>Adm gebyr til Flextur - Skive</t>
  </si>
  <si>
    <t>Adm gebyr til Flextur - Skanderborg</t>
  </si>
  <si>
    <t>Adm gebyr til Flextur - Silkeborg</t>
  </si>
  <si>
    <t>Adm gebyr til Flextur - Samsø</t>
  </si>
  <si>
    <t>Adm gebyr til Flextur - Ringkjøbing-Skjern</t>
  </si>
  <si>
    <t>Adm gebyr til Flextur - Randers</t>
  </si>
  <si>
    <t>Adm gebyr til Flextur - Odder</t>
  </si>
  <si>
    <t>Adm gebyr til Flextur - Norddjurs</t>
  </si>
  <si>
    <t>Adm gebyr til Flextur - Lemvig</t>
  </si>
  <si>
    <t>Adm gebyr til Flextur - Ikast-Brande</t>
  </si>
  <si>
    <t>Adm gebyr til Flextur - Horsens</t>
  </si>
  <si>
    <t>Adm gebyr til Flextur - Holstebro</t>
  </si>
  <si>
    <t>Adm gebyr til Flextur - Herning</t>
  </si>
  <si>
    <t>Adm gebyr til Flextur - Hedensted</t>
  </si>
  <si>
    <t>Adm gebyr til Flextur - Favrskov</t>
  </si>
  <si>
    <t>Adm. bogført, finansiering</t>
  </si>
  <si>
    <t>Adm.gebyr endelig afregning Flextur 2021</t>
  </si>
  <si>
    <t>Modregning, Flextur Administrationsomkostninger</t>
  </si>
  <si>
    <t>Favrskov - Flextur Administrationsomkostninger</t>
  </si>
  <si>
    <t>Hedensted - Flextur Administrationsomkostninger</t>
  </si>
  <si>
    <t>Herning - Flextur Administrationsomkostninger</t>
  </si>
  <si>
    <t>Holstebro - Flextur Administrationsomkostninger</t>
  </si>
  <si>
    <t>Horsens - Flextur Administrationsomkostninger</t>
  </si>
  <si>
    <t>Ikast-Brande - Flextur Administrationsomkostninger</t>
  </si>
  <si>
    <t>Lemvig - Flextur Administrationsomkostninger</t>
  </si>
  <si>
    <t>Norddjurs - Flextur Administrationsomkostninger</t>
  </si>
  <si>
    <t>Odder - Flextur Administrationsomkostninger</t>
  </si>
  <si>
    <t>Randers - Flextur Administrationsomkostninger</t>
  </si>
  <si>
    <t>Ringkøbing-Skjern - Flextur Administrationsomkostninger</t>
  </si>
  <si>
    <t>Samsø - Flextur Administrationsomkostninger</t>
  </si>
  <si>
    <t>Silkeborg - Flextur Administrationsomkostninger</t>
  </si>
  <si>
    <t>Skanderborg - Flextur Administrationsomkostninger</t>
  </si>
  <si>
    <t>Skive - Flextur Administrationsomkostninger</t>
  </si>
  <si>
    <t>Struer - Flextur Administrationsomkostninger</t>
  </si>
  <si>
    <t>Syddjurs - Flextur Administrationsomkostninger</t>
  </si>
  <si>
    <t>Viborg - Flextur Administrationsomkostninger</t>
  </si>
  <si>
    <t>Aarhus - Flextur Administrationsomkostninger</t>
  </si>
  <si>
    <t>Region - Flextur Administrationsomkostninger</t>
  </si>
  <si>
    <t>Region</t>
  </si>
  <si>
    <t>Ydelsesmodtager</t>
  </si>
  <si>
    <t>Kredit</t>
  </si>
  <si>
    <t>Debet</t>
  </si>
  <si>
    <t>Posteringstekst</t>
  </si>
  <si>
    <t>Formål</t>
  </si>
  <si>
    <t>Bærer</t>
  </si>
  <si>
    <t>Kontonummer</t>
  </si>
  <si>
    <t>Dato</t>
  </si>
  <si>
    <t>Bogfør så lig med finansiering</t>
  </si>
  <si>
    <t>Finansiering</t>
  </si>
  <si>
    <t>Adm. bogført på fordelingskonto</t>
  </si>
  <si>
    <t>Region - Flextur EB, ej Planet</t>
  </si>
  <si>
    <t>Aarhus - Flextur EB, ej Planet</t>
  </si>
  <si>
    <t>Viborg - Flextur EB, ej Planet</t>
  </si>
  <si>
    <t>Syddjurs - Flextur EB, ej Planet</t>
  </si>
  <si>
    <t>Struer - Flextur EB, ej Planet</t>
  </si>
  <si>
    <t>Skive - Flextur EB, ej Planet</t>
  </si>
  <si>
    <t>Skanderborg - Flextur EB, ej Planet</t>
  </si>
  <si>
    <t>Silkeborg - Flextur EB, ej Planet</t>
  </si>
  <si>
    <t>Samsø - Flextur EB, ej Planet</t>
  </si>
  <si>
    <t>Ringkøbing-Skjern - Flextur EB, ej Planet</t>
  </si>
  <si>
    <t>Randers - Flextur EB, ej Planet</t>
  </si>
  <si>
    <t>Odder - Flextur EB, ej Planet</t>
  </si>
  <si>
    <t>Norddjurs - Flextur EB, ej Planet</t>
  </si>
  <si>
    <t>Lemvig - Flextur EB, ej Planet</t>
  </si>
  <si>
    <t>Ikast-Brande - Flextur EB, ej Planet</t>
  </si>
  <si>
    <t>Horsens - Flextur EB, ej Planet</t>
  </si>
  <si>
    <t>Holstebro - Flextur EB, ej Planet</t>
  </si>
  <si>
    <t>Herning - Flextur EB, ej Planet</t>
  </si>
  <si>
    <t>Hedensted - Flextur EB, ej Planet</t>
  </si>
  <si>
    <t>Favrskov - Flextur EB, ej Planet</t>
  </si>
  <si>
    <t>Forskel EB støtte og vognmandsbetaling</t>
  </si>
  <si>
    <t>Ikke-Støttet Flextur EB</t>
  </si>
  <si>
    <t>Flextur - ej Planet - Vognmandsbetaling</t>
  </si>
  <si>
    <t>Aarhus - Flextur, ej Planet</t>
  </si>
  <si>
    <t>Viborg - Flextur, ej Planet</t>
  </si>
  <si>
    <t>Syddjurs - Flextur, ej Planet</t>
  </si>
  <si>
    <t>Struer - Flextur, ej Planet</t>
  </si>
  <si>
    <t>Skive - Flextur, ej Planet</t>
  </si>
  <si>
    <t>Skanderborg - Flextur, ej Planet</t>
  </si>
  <si>
    <t>Silkeborg - Flextur, ej Planet</t>
  </si>
  <si>
    <t>Samsø - Flextur, ej Planet</t>
  </si>
  <si>
    <t>Ringkøbing-Skjern - Flextur, ej Planet</t>
  </si>
  <si>
    <t>Randers - Flextur, ej Planet</t>
  </si>
  <si>
    <t>Odder - Flextur, ej Planet</t>
  </si>
  <si>
    <t>Norddjurs - Flextur, ej Planet</t>
  </si>
  <si>
    <t>Lemvig - Flextur, ej Planet</t>
  </si>
  <si>
    <t>Ikast-Brande - Flextur, ej Planet</t>
  </si>
  <si>
    <t>Horsens - Flextur, ej Planet</t>
  </si>
  <si>
    <t>Holstebro - Flextur, ej Planet</t>
  </si>
  <si>
    <t>Herning - Flextur, ej Planet</t>
  </si>
  <si>
    <t>Hedensted - Flextur, ej Planet</t>
  </si>
  <si>
    <t>Favrskov - Flextur, ej Planet</t>
  </si>
  <si>
    <t>Ikke-Støttet Flextur</t>
  </si>
  <si>
    <t>Aarhus - Flextur EB</t>
  </si>
  <si>
    <t>Viborg - Flextur EB</t>
  </si>
  <si>
    <t>Syddjurs - Flextur EB</t>
  </si>
  <si>
    <t>Struer - Flextur EB</t>
  </si>
  <si>
    <t>Skive - Flextur EB</t>
  </si>
  <si>
    <t>Skanderborg - Flextur EB</t>
  </si>
  <si>
    <t>Silkeborg - Flextur EB</t>
  </si>
  <si>
    <t>Samsø - Flextur EB</t>
  </si>
  <si>
    <t>Ringkjøbing-Skjern - Flextur EB</t>
  </si>
  <si>
    <t>Randers - Flextur EB</t>
  </si>
  <si>
    <t>Odder - Flextur EB</t>
  </si>
  <si>
    <t>Norddjurs - Flextur EB</t>
  </si>
  <si>
    <t>Lemvig - Flextur EB</t>
  </si>
  <si>
    <t>Ikast-Brande - Flextur EB</t>
  </si>
  <si>
    <t>Horsens - Flextur EB</t>
  </si>
  <si>
    <t>Holstebro - Flextur EB</t>
  </si>
  <si>
    <t>Herning - Flextur EB</t>
  </si>
  <si>
    <t>Hedensted - Flextur EB</t>
  </si>
  <si>
    <t>Favrskov - Flextur EB</t>
  </si>
  <si>
    <t>Forbrug</t>
  </si>
  <si>
    <t>Flextur - Vognmandsbetaling - Egenbetaling</t>
  </si>
  <si>
    <t>Odder - Flextur</t>
  </si>
  <si>
    <t>Syddjurs - Flextur</t>
  </si>
  <si>
    <t>Silkeborg - Flextur</t>
  </si>
  <si>
    <t>Hedensted - Flextur</t>
  </si>
  <si>
    <t>Norddjurs - Flextur</t>
  </si>
  <si>
    <t>Aarhus - Flextur</t>
  </si>
  <si>
    <t>Herning - Flextur</t>
  </si>
  <si>
    <t>Holstebro - Flextur</t>
  </si>
  <si>
    <t>Ikast-Brande - Flextur</t>
  </si>
  <si>
    <t>Lemvig - Flextur</t>
  </si>
  <si>
    <t>Randers - Flextur</t>
  </si>
  <si>
    <t>Ringkøbing-Skjern - Flextur</t>
  </si>
  <si>
    <t>Skive - Flextur</t>
  </si>
  <si>
    <t>Struer - Flextur</t>
  </si>
  <si>
    <t>Viborg - Flextur</t>
  </si>
  <si>
    <t>Favrskov - Flextur</t>
  </si>
  <si>
    <t>Skanderborg - Flextur</t>
  </si>
  <si>
    <t>Horsens - Flextur</t>
  </si>
  <si>
    <t>Flextur - Vognmandsbetaling/forbrug</t>
  </si>
  <si>
    <t>Kontrol F1=20, S2=299090, S5=90</t>
  </si>
  <si>
    <t>D</t>
  </si>
  <si>
    <t>Corona-komp. Flextur - Staten</t>
  </si>
  <si>
    <t>K</t>
  </si>
  <si>
    <t>Afregnes direkt ud fra faktisk kørsel</t>
  </si>
  <si>
    <t>Corona-komp. Flextur - Aarhus</t>
  </si>
  <si>
    <t>Aarhus - Flextur, Bestillerbidrag</t>
  </si>
  <si>
    <t>Corona-komp. Flextur - Viborg</t>
  </si>
  <si>
    <t>Viborg - Flextur, Bestillerbidrag</t>
  </si>
  <si>
    <t>Corona-komp. Flextur - Syddjurs</t>
  </si>
  <si>
    <t>Syddjurs - Flextur, Bestillerbidrag</t>
  </si>
  <si>
    <t>Corona-komp. Flextur - Struer</t>
  </si>
  <si>
    <t>Struer - Flextur, Bestillerbidrag</t>
  </si>
  <si>
    <t>Corona-komp. Flextur - Skive</t>
  </si>
  <si>
    <t>Skive - Flextur, Bestillerbidrag</t>
  </si>
  <si>
    <t>Corona-komp. Flextur - Skanderborg</t>
  </si>
  <si>
    <t>Skanderborg - Flextur, Bestillerbidrag</t>
  </si>
  <si>
    <t>Corona-komp. Flextur - Silkeborg</t>
  </si>
  <si>
    <t>Silkeborg - Flextur, Bestillerbidrag</t>
  </si>
  <si>
    <t>Corona-komp. Flextur - Ringkøbing-Skjern</t>
  </si>
  <si>
    <t>Ringkøbing-Skjern - Flextur, Bestillerbidrag</t>
  </si>
  <si>
    <t>Corona-komp. Flextur - Randers</t>
  </si>
  <si>
    <t>Randers - Flextur, Bestillerbidrag</t>
  </si>
  <si>
    <t>Corona-komp. Flextur - Odder</t>
  </si>
  <si>
    <t>Odder - Flextur, Bestillerbidrag</t>
  </si>
  <si>
    <t>Corona-komp. Flextur - Norddjurs</t>
  </si>
  <si>
    <t>Norddjurs - Flextur, Bestillerbidrag</t>
  </si>
  <si>
    <t>Corona-komp. Flextur - Lemvig</t>
  </si>
  <si>
    <t>Lemvig - Flextur, Bestillerbidrag</t>
  </si>
  <si>
    <t>Corona-komp. Flextur - Ikast-Brande</t>
  </si>
  <si>
    <t>Ikast-Brande - Flextur, Bestillerbidrag</t>
  </si>
  <si>
    <t>Corona-komp. Flextur - Horsens</t>
  </si>
  <si>
    <t>Horsens - Flextur, Bestillerbidrag</t>
  </si>
  <si>
    <t>Corona-komp. Flextur - Holstebro</t>
  </si>
  <si>
    <t>Holstebro - Flextur, Bestillerbidrag</t>
  </si>
  <si>
    <t>Corona-komp. Flextur - Herning</t>
  </si>
  <si>
    <t>Herning - Flextur, Bestillerbidrag</t>
  </si>
  <si>
    <t>Corona-komp. Flextur - Hedensted</t>
  </si>
  <si>
    <t>Hedensted - Flextur, Bestillerbidrag</t>
  </si>
  <si>
    <t>Corona-komp. Flextur - Favrskov</t>
  </si>
  <si>
    <t>Favrskov - Flextur, Bestillerbidrag</t>
  </si>
  <si>
    <t>Kontrol = 0</t>
  </si>
  <si>
    <t>Til corona-komp</t>
  </si>
  <si>
    <t>EB Ej Planet</t>
  </si>
  <si>
    <t>Kørsel Ej Planet</t>
  </si>
  <si>
    <t>Faktisk EB</t>
  </si>
  <si>
    <t>Faktisk kørsel</t>
  </si>
  <si>
    <t>Bestillerbidrag</t>
  </si>
  <si>
    <t>Flextur - Bestillerbidrag</t>
  </si>
  <si>
    <t>Hvis negativ så GIVER staten</t>
  </si>
  <si>
    <t>Aktuelt</t>
  </si>
  <si>
    <t>Hvis positiv så FÅR staten</t>
  </si>
  <si>
    <t>Låste tal</t>
  </si>
  <si>
    <t/>
  </si>
  <si>
    <t>Patientbefordring</t>
  </si>
  <si>
    <t>Region Midtjylland</t>
  </si>
  <si>
    <t>Specialkørsel/SFO-kørsel</t>
  </si>
  <si>
    <t>Kommunalkørsel</t>
  </si>
  <si>
    <t>Specialkørsel med voksne</t>
  </si>
  <si>
    <t>Specialkørsel med børn</t>
  </si>
  <si>
    <t>Randers Demenskørsel</t>
  </si>
  <si>
    <t>Lægekørsel</t>
  </si>
  <si>
    <t>Hjælpemidler</t>
  </si>
  <si>
    <t>Genoptræning</t>
  </si>
  <si>
    <t>Elevkørsel</t>
  </si>
  <si>
    <t>Covidkørsel</t>
  </si>
  <si>
    <t>Brækket Ben</t>
  </si>
  <si>
    <t>Aktivitets- og samværstilbud</t>
  </si>
  <si>
    <t>Handicapkørsel</t>
  </si>
  <si>
    <t>Øvrige trafikselskaber</t>
  </si>
  <si>
    <t>Flextur Ung</t>
  </si>
  <si>
    <t>Flextur DYR</t>
  </si>
  <si>
    <t>Flexbus</t>
  </si>
  <si>
    <t>Fakturamodtager_Økonomimateriale</t>
  </si>
  <si>
    <t>Kørselstype</t>
  </si>
  <si>
    <t>Jan-feb 2022</t>
  </si>
  <si>
    <t>Mar-dec 2022</t>
  </si>
  <si>
    <t>Anvendt P/L ift. 2021</t>
  </si>
  <si>
    <t>Tilbageskrivning 
(jan-feb)</t>
  </si>
  <si>
    <t>Fremskrivning 
(mar-dec)</t>
  </si>
  <si>
    <t>Vognmandsbetaling jan-feb
(2021-pl)</t>
  </si>
  <si>
    <t>Vognmandsbetaling mar-dec
(2022-pl)</t>
  </si>
  <si>
    <t>Vognmandsbetaling inkl. nyt indeks</t>
  </si>
  <si>
    <t>Stigning</t>
  </si>
  <si>
    <t>Ny bestillerudgift (afrundet)</t>
  </si>
  <si>
    <t>Kontrol af fremskrivning</t>
  </si>
  <si>
    <t>Afrundet stigning til Tims</t>
  </si>
  <si>
    <t>Tillagt 10% i maj med forvetning om løbende stigning af kørsel resten af året.</t>
  </si>
  <si>
    <t>Da april er højere end marts fastholdea apriludvikling</t>
  </si>
  <si>
    <t>Planet/ej Planet</t>
  </si>
  <si>
    <t>Ej Planet (Prisme)</t>
  </si>
  <si>
    <t>FR ture</t>
  </si>
  <si>
    <t>Regulering</t>
  </si>
  <si>
    <t>B2023</t>
  </si>
  <si>
    <t>Brutto, pris pr. tur</t>
  </si>
  <si>
    <t>FR pris pr. tur</t>
  </si>
  <si>
    <t>Reg. jf. omkostningsindeks</t>
  </si>
  <si>
    <t>B2023 Pris/tur</t>
  </si>
  <si>
    <t>FR brutto</t>
  </si>
  <si>
    <t>Merpris</t>
  </si>
  <si>
    <t>B2023 Brutto</t>
  </si>
  <si>
    <t>EB, pris pr. tur FR</t>
  </si>
  <si>
    <t>EB pr. tur FR fastholdes i B2023</t>
  </si>
  <si>
    <t>EB B2023</t>
  </si>
  <si>
    <t>FR netto</t>
  </si>
  <si>
    <t>Adm.</t>
  </si>
  <si>
    <t>Budget 2024</t>
  </si>
  <si>
    <t>Regnskab 2023</t>
  </si>
  <si>
    <t>FR E1 2024</t>
  </si>
  <si>
    <t>Nettoudgift/tur</t>
  </si>
  <si>
    <t>FR E2 2024</t>
  </si>
  <si>
    <t>FR E2/B24 Afvigelse</t>
  </si>
  <si>
    <t>Bybusser er lukket så mere brug af flextur</t>
  </si>
  <si>
    <t>Underkategori</t>
  </si>
  <si>
    <t>Brækket ben</t>
  </si>
  <si>
    <t>Vognmandsbetaling Total</t>
  </si>
  <si>
    <t>Administrationsomkostning Total</t>
  </si>
  <si>
    <t>Bestillerudgift i alt Total</t>
  </si>
  <si>
    <t>Antal ture Total</t>
  </si>
  <si>
    <t>Indtægter Total</t>
  </si>
  <si>
    <t>Siddende patientbefordring</t>
  </si>
  <si>
    <t>Bro, færge og taxa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</si>
</sst>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;\-#,##0;\-;@"/>
    <numFmt numFmtId="165" formatCode="_-* #,##0_-;\-* #,##0_-;_-* &quot;-&quot;??_-;_-@_-"/>
    <numFmt numFmtId="166" formatCode="_-* #,##0.00\ _k_r_._-;\-* #,##0.00\ _k_r_._-;_-* &quot;-&quot;??\ _k_r_._-;_-@_-"/>
    <numFmt numFmtId="167" formatCode="_ * #,##0_ ;_ * \-#,##0_ ;_ * &quot;-&quot;??_ ;_ @_ "/>
    <numFmt numFmtId="168" formatCode="_ * #,##0.00_ ;_ * \-#,##0.00_ ;_ * &quot;-&quot;??_ ;_ @_ "/>
    <numFmt numFmtId="169" formatCode="0.0%"/>
    <numFmt numFmtId="170" formatCode="#,##0.0;\-#,##0.0;\-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24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111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2" fillId="0" borderId="0"/>
  </cellStyleXfs>
  <cellXfs count="190">
    <xf numFmtId="0" fontId="0" fillId="0" borderId="0" xfId="0"/>
    <xf numFmtId="0" fontId="0" fillId="0" borderId="0" xfId="0" pivotButton="1"/>
    <xf numFmtId="164" fontId="0" fillId="0" borderId="0" xfId="0" applyNumberFormat="1"/>
    <xf numFmtId="164" fontId="0" fillId="0" borderId="0" xfId="0" pivotButton="1" applyNumberFormat="1"/>
    <xf numFmtId="0" fontId="3" fillId="0" borderId="0" xfId="0" applyFont="1"/>
    <xf numFmtId="0" fontId="4" fillId="4" borderId="1" xfId="0" applyFont="1" applyFill="1" applyBorder="1"/>
    <xf numFmtId="0" fontId="4" fillId="4" borderId="3" xfId="0" applyFont="1" applyFill="1" applyBorder="1"/>
    <xf numFmtId="164" fontId="3" fillId="0" borderId="0" xfId="0" applyNumberFormat="1" applyFont="1"/>
    <xf numFmtId="164" fontId="3" fillId="0" borderId="4" xfId="0" applyNumberFormat="1" applyFont="1" applyBorder="1"/>
    <xf numFmtId="0" fontId="5" fillId="0" borderId="5" xfId="0" applyFont="1" applyBorder="1"/>
    <xf numFmtId="164" fontId="5" fillId="0" borderId="5" xfId="0" applyNumberFormat="1" applyFont="1" applyBorder="1"/>
    <xf numFmtId="164" fontId="5" fillId="0" borderId="6" xfId="0" applyNumberFormat="1" applyFont="1" applyBorder="1"/>
    <xf numFmtId="0" fontId="4" fillId="4" borderId="1" xfId="0" applyFont="1" applyFill="1" applyBorder="1" applyAlignment="1">
      <alignment horizontal="center"/>
    </xf>
    <xf numFmtId="164" fontId="3" fillId="3" borderId="0" xfId="0" applyNumberFormat="1" applyFont="1" applyFill="1"/>
    <xf numFmtId="0" fontId="9" fillId="7" borderId="6" xfId="5" applyFont="1" applyFill="1" applyBorder="1" applyAlignment="1">
      <alignment horizontal="center" vertical="center" wrapText="1"/>
    </xf>
    <xf numFmtId="0" fontId="11" fillId="7" borderId="5" xfId="5" applyFont="1" applyFill="1" applyBorder="1" applyAlignment="1">
      <alignment vertical="center"/>
    </xf>
    <xf numFmtId="0" fontId="9" fillId="7" borderId="7" xfId="5" applyFont="1" applyFill="1" applyBorder="1" applyAlignment="1">
      <alignment horizontal="center" vertical="center" wrapText="1"/>
    </xf>
    <xf numFmtId="0" fontId="3" fillId="0" borderId="0" xfId="5" applyFont="1"/>
    <xf numFmtId="0" fontId="9" fillId="7" borderId="8" xfId="5" applyFont="1" applyFill="1" applyBorder="1" applyAlignment="1">
      <alignment horizontal="center" vertical="center" wrapText="1"/>
    </xf>
    <xf numFmtId="0" fontId="12" fillId="0" borderId="0" xfId="5" applyFont="1"/>
    <xf numFmtId="164" fontId="3" fillId="0" borderId="0" xfId="5" applyNumberFormat="1" applyFont="1"/>
    <xf numFmtId="164" fontId="3" fillId="8" borderId="0" xfId="4" applyNumberFormat="1" applyFont="1" applyFill="1" applyAlignment="1">
      <alignment horizontal="center"/>
    </xf>
    <xf numFmtId="9" fontId="3" fillId="0" borderId="0" xfId="4" applyFont="1" applyAlignment="1">
      <alignment horizontal="center"/>
    </xf>
    <xf numFmtId="0" fontId="13" fillId="9" borderId="0" xfId="5" applyFont="1" applyFill="1"/>
    <xf numFmtId="164" fontId="5" fillId="9" borderId="0" xfId="5" applyNumberFormat="1" applyFont="1" applyFill="1"/>
    <xf numFmtId="0" fontId="5" fillId="9" borderId="0" xfId="5" applyFont="1" applyFill="1"/>
    <xf numFmtId="164" fontId="5" fillId="9" borderId="0" xfId="4" applyNumberFormat="1" applyFont="1" applyFill="1" applyAlignment="1">
      <alignment horizontal="center"/>
    </xf>
    <xf numFmtId="9" fontId="5" fillId="9" borderId="0" xfId="4" applyFont="1" applyFill="1" applyAlignment="1">
      <alignment horizontal="center"/>
    </xf>
    <xf numFmtId="10" fontId="0" fillId="8" borderId="0" xfId="0" applyNumberFormat="1" applyFill="1"/>
    <xf numFmtId="10" fontId="0" fillId="0" borderId="0" xfId="0" applyNumberFormat="1"/>
    <xf numFmtId="164" fontId="3" fillId="0" borderId="0" xfId="4" applyNumberFormat="1" applyFont="1" applyAlignment="1"/>
    <xf numFmtId="164" fontId="3" fillId="8" borderId="0" xfId="4" applyNumberFormat="1" applyFont="1" applyFill="1" applyAlignment="1"/>
    <xf numFmtId="0" fontId="0" fillId="8" borderId="0" xfId="0" applyFill="1"/>
    <xf numFmtId="0" fontId="3" fillId="10" borderId="0" xfId="0" applyFont="1" applyFill="1"/>
    <xf numFmtId="0" fontId="3" fillId="11" borderId="0" xfId="0" applyFont="1" applyFill="1"/>
    <xf numFmtId="0" fontId="5" fillId="0" borderId="0" xfId="0" applyFont="1"/>
    <xf numFmtId="0" fontId="5" fillId="0" borderId="7" xfId="0" applyFont="1" applyBorder="1" applyAlignment="1">
      <alignment horizontal="center"/>
    </xf>
    <xf numFmtId="0" fontId="14" fillId="11" borderId="0" xfId="0" applyFont="1" applyFill="1"/>
    <xf numFmtId="164" fontId="3" fillId="11" borderId="7" xfId="4" applyNumberFormat="1" applyFont="1" applyFill="1" applyBorder="1"/>
    <xf numFmtId="164" fontId="15" fillId="6" borderId="7" xfId="4" applyNumberFormat="1" applyFont="1" applyFill="1" applyBorder="1"/>
    <xf numFmtId="9" fontId="3" fillId="11" borderId="7" xfId="4" applyFont="1" applyFill="1" applyBorder="1"/>
    <xf numFmtId="9" fontId="3" fillId="6" borderId="7" xfId="4" applyFont="1" applyFill="1" applyBorder="1"/>
    <xf numFmtId="0" fontId="16" fillId="0" borderId="0" xfId="0" applyFont="1"/>
    <xf numFmtId="0" fontId="17" fillId="0" borderId="0" xfId="0" applyFont="1"/>
    <xf numFmtId="0" fontId="4" fillId="4" borderId="0" xfId="0" applyFont="1" applyFill="1"/>
    <xf numFmtId="0" fontId="4" fillId="12" borderId="7" xfId="0" applyFont="1" applyFill="1" applyBorder="1"/>
    <xf numFmtId="0" fontId="4" fillId="13" borderId="7" xfId="0" applyFont="1" applyFill="1" applyBorder="1"/>
    <xf numFmtId="0" fontId="0" fillId="10" borderId="0" xfId="0" applyFill="1"/>
    <xf numFmtId="164" fontId="3" fillId="11" borderId="0" xfId="0" applyNumberFormat="1" applyFont="1" applyFill="1"/>
    <xf numFmtId="164" fontId="15" fillId="6" borderId="0" xfId="0" applyNumberFormat="1" applyFont="1" applyFill="1"/>
    <xf numFmtId="164" fontId="3" fillId="14" borderId="0" xfId="0" applyNumberFormat="1" applyFont="1" applyFill="1"/>
    <xf numFmtId="164" fontId="3" fillId="15" borderId="0" xfId="0" applyNumberFormat="1" applyFont="1" applyFill="1"/>
    <xf numFmtId="164" fontId="4" fillId="4" borderId="0" xfId="0" applyNumberFormat="1" applyFont="1" applyFill="1"/>
    <xf numFmtId="164" fontId="4" fillId="4" borderId="9" xfId="0" applyNumberFormat="1" applyFont="1" applyFill="1" applyBorder="1"/>
    <xf numFmtId="9" fontId="0" fillId="0" borderId="0" xfId="4" applyFont="1"/>
    <xf numFmtId="164" fontId="5" fillId="0" borderId="0" xfId="0" applyNumberFormat="1" applyFont="1"/>
    <xf numFmtId="0" fontId="14" fillId="11" borderId="1" xfId="0" applyFont="1" applyFill="1" applyBorder="1"/>
    <xf numFmtId="0" fontId="5" fillId="5" borderId="0" xfId="0" applyFont="1" applyFill="1"/>
    <xf numFmtId="17" fontId="5" fillId="5" borderId="0" xfId="0" quotePrefix="1" applyNumberFormat="1" applyFont="1" applyFill="1"/>
    <xf numFmtId="0" fontId="5" fillId="5" borderId="0" xfId="0" quotePrefix="1" applyFont="1" applyFill="1"/>
    <xf numFmtId="0" fontId="5" fillId="0" borderId="0" xfId="0" applyFont="1" applyAlignment="1">
      <alignment horizontal="center"/>
    </xf>
    <xf numFmtId="0" fontId="18" fillId="16" borderId="1" xfId="0" applyFont="1" applyFill="1" applyBorder="1"/>
    <xf numFmtId="0" fontId="4" fillId="16" borderId="1" xfId="0" applyFont="1" applyFill="1" applyBorder="1"/>
    <xf numFmtId="0" fontId="19" fillId="11" borderId="0" xfId="0" applyFont="1" applyFill="1"/>
    <xf numFmtId="0" fontId="4" fillId="0" borderId="0" xfId="0" applyFont="1"/>
    <xf numFmtId="164" fontId="4" fillId="4" borderId="10" xfId="0" applyNumberFormat="1" applyFont="1" applyFill="1" applyBorder="1"/>
    <xf numFmtId="0" fontId="3" fillId="0" borderId="0" xfId="0" pivotButton="1" applyFont="1"/>
    <xf numFmtId="0" fontId="4" fillId="4" borderId="1" xfId="0" pivotButton="1" applyFont="1" applyFill="1" applyBorder="1"/>
    <xf numFmtId="0" fontId="4" fillId="12" borderId="7" xfId="0" pivotButton="1" applyFont="1" applyFill="1" applyBorder="1"/>
    <xf numFmtId="0" fontId="4" fillId="13" borderId="7" xfId="0" pivotButton="1" applyFont="1" applyFill="1" applyBorder="1"/>
    <xf numFmtId="0" fontId="20" fillId="0" borderId="0" xfId="6" applyFont="1"/>
    <xf numFmtId="167" fontId="21" fillId="0" borderId="0" xfId="6" applyNumberFormat="1" applyFont="1"/>
    <xf numFmtId="164" fontId="20" fillId="0" borderId="0" xfId="6" applyNumberFormat="1" applyFont="1"/>
    <xf numFmtId="167" fontId="20" fillId="17" borderId="0" xfId="7" applyNumberFormat="1" applyFont="1" applyFill="1"/>
    <xf numFmtId="0" fontId="21" fillId="0" borderId="0" xfId="6" applyFont="1"/>
    <xf numFmtId="0" fontId="20" fillId="0" borderId="0" xfId="6" quotePrefix="1" applyFont="1"/>
    <xf numFmtId="167" fontId="20" fillId="0" borderId="0" xfId="7" applyNumberFormat="1" applyFont="1"/>
    <xf numFmtId="14" fontId="20" fillId="0" borderId="0" xfId="6" applyNumberFormat="1" applyFont="1"/>
    <xf numFmtId="167" fontId="21" fillId="17" borderId="0" xfId="7" applyNumberFormat="1" applyFont="1" applyFill="1"/>
    <xf numFmtId="168" fontId="20" fillId="0" borderId="0" xfId="6" applyNumberFormat="1" applyFont="1"/>
    <xf numFmtId="167" fontId="20" fillId="0" borderId="0" xfId="6" applyNumberFormat="1" applyFont="1"/>
    <xf numFmtId="166" fontId="20" fillId="0" borderId="0" xfId="6" applyNumberFormat="1" applyFont="1"/>
    <xf numFmtId="167" fontId="21" fillId="0" borderId="5" xfId="7" applyNumberFormat="1" applyFont="1" applyBorder="1"/>
    <xf numFmtId="0" fontId="21" fillId="0" borderId="5" xfId="6" applyFont="1" applyBorder="1"/>
    <xf numFmtId="167" fontId="21" fillId="0" borderId="5" xfId="6" applyNumberFormat="1" applyFont="1" applyBorder="1"/>
    <xf numFmtId="167" fontId="20" fillId="0" borderId="5" xfId="6" applyNumberFormat="1" applyFont="1" applyBorder="1"/>
    <xf numFmtId="0" fontId="20" fillId="0" borderId="5" xfId="6" applyFont="1" applyBorder="1"/>
    <xf numFmtId="168" fontId="21" fillId="0" borderId="5" xfId="6" applyNumberFormat="1" applyFont="1" applyBorder="1"/>
    <xf numFmtId="168" fontId="20" fillId="18" borderId="0" xfId="6" applyNumberFormat="1" applyFont="1" applyFill="1"/>
    <xf numFmtId="167" fontId="22" fillId="0" borderId="0" xfId="6" applyNumberFormat="1" applyFont="1"/>
    <xf numFmtId="167" fontId="20" fillId="19" borderId="0" xfId="7" applyNumberFormat="1" applyFont="1" applyFill="1"/>
    <xf numFmtId="167" fontId="20" fillId="2" borderId="0" xfId="6" applyNumberFormat="1" applyFont="1" applyFill="1"/>
    <xf numFmtId="0" fontId="21" fillId="2" borderId="0" xfId="6" applyFont="1" applyFill="1"/>
    <xf numFmtId="0" fontId="23" fillId="0" borderId="0" xfId="6" applyFont="1"/>
    <xf numFmtId="0" fontId="21" fillId="18" borderId="0" xfId="6" applyFont="1" applyFill="1"/>
    <xf numFmtId="0" fontId="21" fillId="19" borderId="0" xfId="6" applyFont="1" applyFill="1"/>
    <xf numFmtId="0" fontId="21" fillId="0" borderId="0" xfId="6" applyFont="1" applyAlignment="1">
      <alignment horizontal="center"/>
    </xf>
    <xf numFmtId="0" fontId="24" fillId="11" borderId="11" xfId="0" applyFont="1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10" fontId="0" fillId="11" borderId="13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0" fontId="0" fillId="0" borderId="0" xfId="4" applyNumberFormat="1" applyFont="1"/>
    <xf numFmtId="169" fontId="0" fillId="0" borderId="0" xfId="4" applyNumberFormat="1" applyFont="1"/>
    <xf numFmtId="164" fontId="6" fillId="0" borderId="0" xfId="0" applyNumberFormat="1" applyFont="1"/>
    <xf numFmtId="164" fontId="0" fillId="20" borderId="0" xfId="0" applyNumberFormat="1" applyFill="1"/>
    <xf numFmtId="164" fontId="6" fillId="20" borderId="0" xfId="0" applyNumberFormat="1" applyFont="1" applyFill="1" applyAlignment="1">
      <alignment horizontal="center" vertical="center" wrapText="1"/>
    </xf>
    <xf numFmtId="164" fontId="6" fillId="20" borderId="0" xfId="0" applyNumberFormat="1" applyFont="1" applyFill="1"/>
    <xf numFmtId="9" fontId="3" fillId="0" borderId="0" xfId="0" applyNumberFormat="1" applyFont="1"/>
    <xf numFmtId="0" fontId="5" fillId="0" borderId="14" xfId="0" applyFont="1" applyBorder="1"/>
    <xf numFmtId="164" fontId="5" fillId="0" borderId="14" xfId="0" applyNumberFormat="1" applyFont="1" applyBorder="1"/>
    <xf numFmtId="10" fontId="3" fillId="0" borderId="0" xfId="0" applyNumberFormat="1" applyFont="1"/>
    <xf numFmtId="43" fontId="3" fillId="8" borderId="0" xfId="3" applyFont="1" applyFill="1"/>
    <xf numFmtId="170" fontId="3" fillId="0" borderId="0" xfId="0" applyNumberFormat="1" applyFont="1"/>
    <xf numFmtId="170" fontId="5" fillId="0" borderId="14" xfId="0" applyNumberFormat="1" applyFont="1" applyBorder="1"/>
    <xf numFmtId="0" fontId="22" fillId="0" borderId="0" xfId="0" applyFont="1"/>
    <xf numFmtId="165" fontId="22" fillId="0" borderId="21" xfId="0" applyNumberFormat="1" applyFont="1" applyBorder="1"/>
    <xf numFmtId="165" fontId="23" fillId="2" borderId="21" xfId="0" applyNumberFormat="1" applyFont="1" applyFill="1" applyBorder="1"/>
    <xf numFmtId="165" fontId="22" fillId="0" borderId="23" xfId="0" applyNumberFormat="1" applyFont="1" applyBorder="1"/>
    <xf numFmtId="165" fontId="22" fillId="0" borderId="24" xfId="0" applyNumberFormat="1" applyFont="1" applyBorder="1"/>
    <xf numFmtId="0" fontId="22" fillId="0" borderId="26" xfId="0" applyFont="1" applyBorder="1"/>
    <xf numFmtId="165" fontId="22" fillId="0" borderId="16" xfId="0" applyNumberFormat="1" applyFont="1" applyBorder="1"/>
    <xf numFmtId="165" fontId="22" fillId="0" borderId="17" xfId="0" applyNumberFormat="1" applyFont="1" applyBorder="1"/>
    <xf numFmtId="165" fontId="22" fillId="0" borderId="18" xfId="0" applyNumberFormat="1" applyFont="1" applyBorder="1"/>
    <xf numFmtId="165" fontId="22" fillId="0" borderId="19" xfId="0" applyNumberFormat="1" applyFont="1" applyBorder="1"/>
    <xf numFmtId="165" fontId="23" fillId="2" borderId="19" xfId="0" applyNumberFormat="1" applyFont="1" applyFill="1" applyBorder="1"/>
    <xf numFmtId="165" fontId="22" fillId="0" borderId="22" xfId="0" applyNumberFormat="1" applyFont="1" applyBorder="1"/>
    <xf numFmtId="0" fontId="22" fillId="2" borderId="15" xfId="0" applyFont="1" applyFill="1" applyBorder="1"/>
    <xf numFmtId="0" fontId="22" fillId="2" borderId="25" xfId="0" applyFont="1" applyFill="1" applyBorder="1"/>
    <xf numFmtId="0" fontId="22" fillId="2" borderId="27" xfId="0" applyFont="1" applyFill="1" applyBorder="1"/>
    <xf numFmtId="0" fontId="22" fillId="2" borderId="26" xfId="0" applyFont="1" applyFill="1" applyBorder="1"/>
    <xf numFmtId="0" fontId="22" fillId="0" borderId="11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23" fillId="2" borderId="12" xfId="0" applyFont="1" applyFill="1" applyBorder="1" applyAlignment="1">
      <alignment horizontal="left"/>
    </xf>
    <xf numFmtId="0" fontId="22" fillId="0" borderId="13" xfId="0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0" fontId="23" fillId="2" borderId="19" xfId="0" applyFont="1" applyFill="1" applyBorder="1" applyAlignment="1">
      <alignment horizontal="left"/>
    </xf>
    <xf numFmtId="165" fontId="23" fillId="2" borderId="22" xfId="0" applyNumberFormat="1" applyFont="1" applyFill="1" applyBorder="1"/>
    <xf numFmtId="165" fontId="23" fillId="2" borderId="23" xfId="0" applyNumberFormat="1" applyFont="1" applyFill="1" applyBorder="1"/>
    <xf numFmtId="165" fontId="23" fillId="2" borderId="24" xfId="0" applyNumberFormat="1" applyFont="1" applyFill="1" applyBorder="1"/>
    <xf numFmtId="0" fontId="23" fillId="2" borderId="22" xfId="0" applyFont="1" applyFill="1" applyBorder="1" applyAlignment="1">
      <alignment horizontal="left"/>
    </xf>
    <xf numFmtId="165" fontId="22" fillId="0" borderId="0" xfId="0" applyNumberFormat="1" applyFont="1"/>
    <xf numFmtId="165" fontId="23" fillId="2" borderId="0" xfId="0" applyNumberFormat="1" applyFont="1" applyFill="1"/>
    <xf numFmtId="0" fontId="22" fillId="0" borderId="25" xfId="0" applyFont="1" applyBorder="1"/>
    <xf numFmtId="0" fontId="6" fillId="0" borderId="0" xfId="0" applyFont="1" applyAlignment="1">
      <alignment horizontal="center"/>
    </xf>
    <xf numFmtId="0" fontId="23" fillId="2" borderId="18" xfId="0" applyFont="1" applyFill="1" applyBorder="1" applyAlignment="1">
      <alignment horizontal="center" wrapText="1"/>
    </xf>
    <xf numFmtId="0" fontId="23" fillId="2" borderId="20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67" fontId="21" fillId="0" borderId="0" xfId="7" applyNumberFormat="1" applyFont="1" applyAlignment="1">
      <alignment horizontal="center" wrapText="1"/>
    </xf>
    <xf numFmtId="0" fontId="21" fillId="0" borderId="0" xfId="6" applyFont="1" applyAlignment="1">
      <alignment horizontal="center" wrapText="1"/>
    </xf>
    <xf numFmtId="165" fontId="0" fillId="0" borderId="0" xfId="3" applyNumberFormat="1" applyFont="1"/>
    <xf numFmtId="0" fontId="0" fillId="19" borderId="15" xfId="0" applyFill="1" applyBorder="1"/>
    <xf numFmtId="0" fontId="0" fillId="19" borderId="27" xfId="0" applyFill="1" applyBorder="1"/>
    <xf numFmtId="0" fontId="0" fillId="19" borderId="25" xfId="0" applyFill="1" applyBorder="1"/>
    <xf numFmtId="165" fontId="23" fillId="19" borderId="11" xfId="3" applyNumberFormat="1" applyFont="1" applyFill="1" applyBorder="1" applyAlignment="1">
      <alignment horizontal="center" wrapText="1"/>
    </xf>
    <xf numFmtId="0" fontId="0" fillId="19" borderId="13" xfId="0" applyFill="1" applyBorder="1"/>
    <xf numFmtId="0" fontId="0" fillId="19" borderId="22" xfId="0" applyFill="1" applyBorder="1"/>
    <xf numFmtId="0" fontId="0" fillId="19" borderId="23" xfId="0" applyFill="1" applyBorder="1"/>
    <xf numFmtId="165" fontId="23" fillId="19" borderId="28" xfId="3" applyNumberFormat="1" applyFont="1" applyFill="1" applyBorder="1" applyAlignment="1">
      <alignment horizontal="center" wrapText="1"/>
    </xf>
    <xf numFmtId="0" fontId="0" fillId="0" borderId="12" xfId="0" applyBorder="1"/>
    <xf numFmtId="165" fontId="0" fillId="0" borderId="19" xfId="0" applyNumberFormat="1" applyBorder="1"/>
    <xf numFmtId="165" fontId="0" fillId="0" borderId="0" xfId="0" applyNumberFormat="1"/>
    <xf numFmtId="165" fontId="22" fillId="0" borderId="12" xfId="3" applyNumberFormat="1" applyFont="1" applyBorder="1"/>
    <xf numFmtId="0" fontId="0" fillId="0" borderId="13" xfId="0" applyBorder="1"/>
    <xf numFmtId="0" fontId="0" fillId="0" borderId="23" xfId="0" applyBorder="1"/>
    <xf numFmtId="165" fontId="0" fillId="19" borderId="23" xfId="0" applyNumberFormat="1" applyFill="1" applyBorder="1"/>
    <xf numFmtId="0" fontId="0" fillId="0" borderId="16" xfId="0" applyBorder="1"/>
    <xf numFmtId="0" fontId="0" fillId="0" borderId="18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65" fontId="0" fillId="19" borderId="25" xfId="0" applyNumberFormat="1" applyFill="1" applyBorder="1"/>
    <xf numFmtId="165" fontId="0" fillId="19" borderId="27" xfId="0" applyNumberFormat="1" applyFill="1" applyBorder="1"/>
    <xf numFmtId="165" fontId="23" fillId="19" borderId="15" xfId="3" applyNumberFormat="1" applyFont="1" applyFill="1" applyBorder="1"/>
    <xf numFmtId="165" fontId="0" fillId="0" borderId="12" xfId="3" applyNumberFormat="1" applyFont="1" applyBorder="1"/>
    <xf numFmtId="165" fontId="0" fillId="0" borderId="22" xfId="0" applyNumberFormat="1" applyBorder="1"/>
    <xf numFmtId="165" fontId="0" fillId="0" borderId="23" xfId="0" applyNumberFormat="1" applyBorder="1"/>
    <xf numFmtId="165" fontId="23" fillId="19" borderId="12" xfId="3" applyNumberFormat="1" applyFont="1" applyFill="1" applyBorder="1" applyAlignment="1">
      <alignment horizontal="center" wrapText="1"/>
    </xf>
    <xf numFmtId="165" fontId="6" fillId="0" borderId="12" xfId="3" applyNumberFormat="1" applyFont="1" applyFill="1" applyBorder="1"/>
    <xf numFmtId="165" fontId="0" fillId="0" borderId="12" xfId="3" applyNumberFormat="1" applyFont="1" applyFill="1" applyBorder="1"/>
    <xf numFmtId="165" fontId="0" fillId="0" borderId="0" xfId="3" applyNumberFormat="1" applyFont="1" applyBorder="1"/>
    <xf numFmtId="165" fontId="6" fillId="0" borderId="0" xfId="3" applyNumberFormat="1" applyFont="1" applyFill="1" applyBorder="1"/>
    <xf numFmtId="165" fontId="6" fillId="19" borderId="15" xfId="3" applyNumberFormat="1" applyFont="1" applyFill="1" applyBorder="1"/>
    <xf numFmtId="165" fontId="0" fillId="19" borderId="15" xfId="3" applyNumberFormat="1" applyFont="1" applyFill="1" applyBorder="1"/>
    <xf numFmtId="165" fontId="0" fillId="19" borderId="26" xfId="0" applyNumberFormat="1" applyFill="1" applyBorder="1"/>
    <xf numFmtId="0" fontId="0" fillId="0" borderId="19" xfId="0" applyBorder="1"/>
    <xf numFmtId="165" fontId="22" fillId="19" borderId="15" xfId="3" applyNumberFormat="1" applyFont="1" applyFill="1" applyBorder="1"/>
  </cellXfs>
  <cellStyles count="10">
    <cellStyle name="Komma" xfId="3" builtinId="3"/>
    <cellStyle name="Komma 2" xfId="7" xr:uid="{3A8C65C6-8089-4919-80FC-4D7FCD67A6F6}"/>
    <cellStyle name="Normal" xfId="0" builtinId="0"/>
    <cellStyle name="Normal 10" xfId="1" xr:uid="{DFD22D99-D34F-431C-97B9-8C5BBB1ED3BB}"/>
    <cellStyle name="Normal 2" xfId="6" xr:uid="{05DF872C-88C3-4337-82DD-40B8A2455464}"/>
    <cellStyle name="Normal 21 2" xfId="9" xr:uid="{59255508-CAD5-442A-9780-11FCFD2A7522}"/>
    <cellStyle name="Normal 3" xfId="8" xr:uid="{2ADB4269-DC67-4606-8818-0349EF35E2A3}"/>
    <cellStyle name="Normal 51" xfId="2" xr:uid="{D877F0B0-738A-46D5-AB35-15F00D3EBAC9}"/>
    <cellStyle name="Normal 9" xfId="5" xr:uid="{B9C94DB8-58D9-40BB-8D07-C0A916C27F67}"/>
    <cellStyle name="Procent" xfId="4" builtinId="5"/>
  </cellStyles>
  <dxfs count="73"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numFmt numFmtId="164" formatCode="#,##0;\-#,##0;\-;@"/>
    </dxf>
    <dxf>
      <numFmt numFmtId="164" formatCode="#,##0;\-#,##0;\-;@"/>
    </dxf>
    <dxf>
      <numFmt numFmtId="164" formatCode="#,##0;\-#,##0;\-;@"/>
    </dxf>
    <dxf>
      <numFmt numFmtId="164" formatCode="#,##0;\-#,##0;\-;@"/>
    </dxf>
    <dxf>
      <numFmt numFmtId="164" formatCode="#,##0;\-#,##0;\-;@"/>
    </dxf>
    <dxf>
      <numFmt numFmtId="164" formatCode="#,##0;\-#,##0;\-;@"/>
    </dxf>
    <dxf>
      <numFmt numFmtId="164" formatCode="#,##0;\-#,##0;\-;@"/>
    </dxf>
    <dxf>
      <numFmt numFmtId="164" formatCode="#,##0;\-#,##0;\-;@"/>
    </dxf>
    <dxf>
      <numFmt numFmtId="164" formatCode="#,##0;\-#,##0;\-;@"/>
    </dxf>
    <dxf>
      <numFmt numFmtId="164" formatCode="#,##0;\-#,##0;\-;@"/>
    </dxf>
    <dxf>
      <numFmt numFmtId="164" formatCode="#,##0;\-#,##0;\-;@"/>
    </dxf>
    <dxf>
      <numFmt numFmtId="164" formatCode="#,##0;\-#,##0;\-;@"/>
    </dxf>
    <dxf>
      <numFmt numFmtId="164" formatCode="#,##0;\-#,##0;\-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09fs07.fd09.local\MT2$\&#216;konomi\Driftsomr&#229;der\Flextrafik\2017\Opf&#248;lgning\Flexk&#248;rse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fra SAP"/>
      <sheetName val="Vejledning"/>
      <sheetName val="Handicap"/>
      <sheetName val="Handicap 2016"/>
      <sheetName val="Handi opf"/>
      <sheetName val="Flextur"/>
      <sheetName val="Flextur 2016"/>
      <sheetName val="Flextur opf"/>
      <sheetName val="Flextur DYR"/>
      <sheetName val="Teletaxa"/>
      <sheetName val="Teletaxa 2016"/>
      <sheetName val="Teletaxa opf"/>
      <sheetName val="Teletaxa erstat"/>
      <sheetName val="Kommunal"/>
      <sheetName val="SAP EB"/>
      <sheetName val="Til opslag"/>
      <sheetName val="Kommunal 2016"/>
      <sheetName val="Komm opf"/>
      <sheetName val="Special kørsel opf"/>
      <sheetName val="Syd, Fyn, Region, NT"/>
      <sheetName val="Syd, Fyn, Region, NT 2016"/>
      <sheetName val="Rest opf"/>
      <sheetName val="Overblik"/>
      <sheetName val="Faktisk fakturering"/>
      <sheetName val="Kontrol"/>
      <sheetName val="Adm.omk"/>
      <sheetName val="Favrskov"/>
      <sheetName val="Hedensted"/>
      <sheetName val="Herning"/>
      <sheetName val="Holstebro"/>
      <sheetName val="Horsens"/>
      <sheetName val="Ikast-Brande"/>
      <sheetName val="Lemvig"/>
      <sheetName val="Norddjurs"/>
      <sheetName val="Odder"/>
      <sheetName val="Randers"/>
      <sheetName val="Ringkøbing"/>
      <sheetName val="Samsø"/>
      <sheetName val="Silkeborg"/>
      <sheetName val="Skanderborg"/>
      <sheetName val="Skive"/>
      <sheetName val="Struer"/>
      <sheetName val="Syddjurs"/>
      <sheetName val="Viborg"/>
      <sheetName val="Aarhus"/>
      <sheetName val="Region"/>
      <sheetName val="Ark1"/>
      <sheetName val="Ark2"/>
    </sheetNames>
    <sheetDataSet>
      <sheetData sheetId="0"/>
      <sheetData sheetId="1"/>
      <sheetData sheetId="2"/>
      <sheetData sheetId="3">
        <row r="6">
          <cell r="C6" t="str">
            <v>Kommune</v>
          </cell>
        </row>
        <row r="7">
          <cell r="C7" t="str">
            <v>Favrskov</v>
          </cell>
        </row>
        <row r="8">
          <cell r="C8" t="str">
            <v>Hedensted</v>
          </cell>
        </row>
        <row r="9">
          <cell r="C9" t="str">
            <v>Herning</v>
          </cell>
        </row>
        <row r="10">
          <cell r="C10" t="str">
            <v>Holstebro</v>
          </cell>
        </row>
        <row r="11">
          <cell r="C11" t="str">
            <v>Horsens</v>
          </cell>
        </row>
        <row r="12">
          <cell r="C12" t="str">
            <v>Ikast-Brande</v>
          </cell>
        </row>
        <row r="13">
          <cell r="C13" t="str">
            <v>Lemvig</v>
          </cell>
        </row>
        <row r="14">
          <cell r="C14" t="str">
            <v>Movia</v>
          </cell>
        </row>
        <row r="15">
          <cell r="C15" t="str">
            <v>Norddjurs</v>
          </cell>
        </row>
        <row r="16">
          <cell r="C16" t="str">
            <v>NT</v>
          </cell>
        </row>
        <row r="17">
          <cell r="C17" t="str">
            <v>Odder</v>
          </cell>
        </row>
        <row r="18">
          <cell r="C18" t="str">
            <v>Randers</v>
          </cell>
        </row>
        <row r="19">
          <cell r="C19" t="str">
            <v>Ringkøbing-Skjern</v>
          </cell>
        </row>
        <row r="20">
          <cell r="C20" t="str">
            <v>Samsø</v>
          </cell>
        </row>
        <row r="21">
          <cell r="C21" t="str">
            <v>Silkeborg</v>
          </cell>
        </row>
        <row r="22">
          <cell r="C22" t="str">
            <v>Skanderborg</v>
          </cell>
        </row>
        <row r="23">
          <cell r="C23" t="str">
            <v>Skive</v>
          </cell>
        </row>
        <row r="24">
          <cell r="C24" t="str">
            <v>Struer</v>
          </cell>
        </row>
        <row r="25">
          <cell r="C25" t="str">
            <v>Syddjurs</v>
          </cell>
        </row>
        <row r="26">
          <cell r="C26" t="str">
            <v>Viborg</v>
          </cell>
        </row>
        <row r="27">
          <cell r="C27" t="str">
            <v>Aarhus</v>
          </cell>
        </row>
        <row r="28">
          <cell r="C28"/>
        </row>
      </sheetData>
      <sheetData sheetId="4"/>
      <sheetData sheetId="5"/>
      <sheetData sheetId="6">
        <row r="6">
          <cell r="A6" t="str">
            <v>Navn</v>
          </cell>
        </row>
        <row r="7">
          <cell r="A7" t="str">
            <v>Flextur</v>
          </cell>
        </row>
        <row r="8">
          <cell r="A8" t="str">
            <v>Favrskov</v>
          </cell>
        </row>
        <row r="9">
          <cell r="A9" t="str">
            <v>Hedensted</v>
          </cell>
        </row>
        <row r="10">
          <cell r="A10" t="str">
            <v>Holstebro</v>
          </cell>
        </row>
        <row r="11">
          <cell r="A11" t="str">
            <v>Horsens</v>
          </cell>
        </row>
        <row r="12">
          <cell r="A12" t="str">
            <v>Ikast-Brande</v>
          </cell>
        </row>
        <row r="13">
          <cell r="A13" t="str">
            <v>Lemvig</v>
          </cell>
        </row>
        <row r="14">
          <cell r="A14" t="str">
            <v>Norddjurs</v>
          </cell>
        </row>
        <row r="15">
          <cell r="A15" t="str">
            <v>Odder</v>
          </cell>
        </row>
        <row r="16">
          <cell r="A16" t="str">
            <v>Randers</v>
          </cell>
        </row>
        <row r="17">
          <cell r="A17" t="str">
            <v>Ringkøbing-Skjern</v>
          </cell>
        </row>
        <row r="18">
          <cell r="A18" t="str">
            <v>Silkeborg</v>
          </cell>
        </row>
        <row r="19">
          <cell r="A19" t="str">
            <v>Skanderborg, støttet Flextur*</v>
          </cell>
        </row>
        <row r="20">
          <cell r="A20" t="str">
            <v>Skanderborg, Flextur ung*</v>
          </cell>
        </row>
        <row r="21">
          <cell r="A21" t="str">
            <v>Skive</v>
          </cell>
        </row>
        <row r="22">
          <cell r="A22" t="str">
            <v>Struer</v>
          </cell>
        </row>
        <row r="23">
          <cell r="A23" t="str">
            <v>Syddjurs</v>
          </cell>
        </row>
        <row r="24">
          <cell r="A24" t="str">
            <v>Viborg</v>
          </cell>
        </row>
        <row r="25">
          <cell r="A25" t="str">
            <v>Aarhus</v>
          </cell>
        </row>
        <row r="26">
          <cell r="A26" t="str">
            <v>I alt</v>
          </cell>
        </row>
      </sheetData>
      <sheetData sheetId="7"/>
      <sheetData sheetId="8"/>
      <sheetData sheetId="9"/>
      <sheetData sheetId="10">
        <row r="6">
          <cell r="A6" t="str">
            <v>Navn</v>
          </cell>
        </row>
        <row r="7">
          <cell r="A7" t="str">
            <v>Favrskov</v>
          </cell>
        </row>
        <row r="8">
          <cell r="A8" t="str">
            <v>Hedensted</v>
          </cell>
        </row>
        <row r="9">
          <cell r="A9" t="str">
            <v>Herning</v>
          </cell>
        </row>
        <row r="10">
          <cell r="A10" t="str">
            <v>Holstebro</v>
          </cell>
        </row>
        <row r="11">
          <cell r="A11" t="str">
            <v>Horsens</v>
          </cell>
        </row>
        <row r="12">
          <cell r="A12" t="str">
            <v>Odder</v>
          </cell>
        </row>
        <row r="13">
          <cell r="A13" t="str">
            <v>Region Midtjylland 2</v>
          </cell>
        </row>
        <row r="14">
          <cell r="A14" t="str">
            <v>Region Midtjylland</v>
          </cell>
        </row>
        <row r="15">
          <cell r="A15" t="str">
            <v>Samsø</v>
          </cell>
        </row>
        <row r="16">
          <cell r="A16" t="str">
            <v>Silkeborg</v>
          </cell>
        </row>
        <row r="17">
          <cell r="A17" t="str">
            <v>Skanderborg</v>
          </cell>
        </row>
        <row r="18">
          <cell r="A18" t="str">
            <v>Skive</v>
          </cell>
        </row>
        <row r="19">
          <cell r="A19" t="str">
            <v>Struer</v>
          </cell>
        </row>
        <row r="20">
          <cell r="A20" t="str">
            <v>Viborg</v>
          </cell>
        </row>
        <row r="21">
          <cell r="A21" t="str">
            <v>I alt</v>
          </cell>
        </row>
      </sheetData>
      <sheetData sheetId="11"/>
      <sheetData sheetId="12"/>
      <sheetData sheetId="13">
        <row r="8">
          <cell r="A8"/>
        </row>
      </sheetData>
      <sheetData sheetId="14"/>
      <sheetData sheetId="15">
        <row r="4">
          <cell r="A4">
            <v>1</v>
          </cell>
          <cell r="B4" t="str">
            <v>jan</v>
          </cell>
        </row>
        <row r="5">
          <cell r="A5">
            <v>2</v>
          </cell>
          <cell r="B5" t="str">
            <v>feb</v>
          </cell>
        </row>
        <row r="6">
          <cell r="A6">
            <v>3</v>
          </cell>
          <cell r="B6" t="str">
            <v>mar</v>
          </cell>
        </row>
        <row r="7">
          <cell r="A7">
            <v>4</v>
          </cell>
          <cell r="B7" t="str">
            <v>apr</v>
          </cell>
        </row>
        <row r="8">
          <cell r="A8">
            <v>5</v>
          </cell>
          <cell r="B8" t="str">
            <v>maj</v>
          </cell>
        </row>
        <row r="9">
          <cell r="A9">
            <v>6</v>
          </cell>
          <cell r="B9" t="str">
            <v>jun</v>
          </cell>
        </row>
        <row r="10">
          <cell r="A10">
            <v>7</v>
          </cell>
          <cell r="B10" t="str">
            <v>jul</v>
          </cell>
        </row>
        <row r="11">
          <cell r="A11">
            <v>8</v>
          </cell>
          <cell r="B11" t="str">
            <v>aug</v>
          </cell>
        </row>
        <row r="12">
          <cell r="A12">
            <v>9</v>
          </cell>
          <cell r="B12" t="str">
            <v>sep</v>
          </cell>
        </row>
        <row r="13">
          <cell r="A13">
            <v>10</v>
          </cell>
          <cell r="B13" t="str">
            <v>okt</v>
          </cell>
        </row>
        <row r="14">
          <cell r="A14">
            <v>11</v>
          </cell>
          <cell r="B14" t="str">
            <v>nov</v>
          </cell>
        </row>
        <row r="15">
          <cell r="A15">
            <v>12</v>
          </cell>
          <cell r="B15" t="str">
            <v>dec</v>
          </cell>
        </row>
      </sheetData>
      <sheetData sheetId="16">
        <row r="6">
          <cell r="A6"/>
        </row>
        <row r="7">
          <cell r="A7"/>
        </row>
        <row r="8">
          <cell r="A8" t="str">
            <v>FavrskovBrækket Ben</v>
          </cell>
        </row>
        <row r="9">
          <cell r="A9" t="str">
            <v>FavrskovGenoptræning</v>
          </cell>
        </row>
        <row r="10">
          <cell r="A10" t="str">
            <v>FavrskovLægekørsel</v>
          </cell>
        </row>
        <row r="11">
          <cell r="A11" t="str">
            <v>Favrskov</v>
          </cell>
        </row>
        <row r="12">
          <cell r="A12" t="str">
            <v>Favrskov</v>
          </cell>
        </row>
        <row r="13">
          <cell r="A13" t="str">
            <v>Favrskov</v>
          </cell>
        </row>
        <row r="14">
          <cell r="A14" t="str">
            <v>Favrskov</v>
          </cell>
        </row>
        <row r="15">
          <cell r="A15" t="str">
            <v/>
          </cell>
        </row>
        <row r="16">
          <cell r="A16" t="str">
            <v>HedenstedSkolekørsel</v>
          </cell>
        </row>
        <row r="17">
          <cell r="A17" t="str">
            <v/>
          </cell>
        </row>
        <row r="18">
          <cell r="A18" t="str">
            <v>HolstebroHjælpemidler</v>
          </cell>
        </row>
        <row r="19">
          <cell r="A19" t="str">
            <v>HolstebroGenoptræning</v>
          </cell>
        </row>
        <row r="20">
          <cell r="A20" t="str">
            <v>HolstebroLægekørsel</v>
          </cell>
        </row>
        <row r="21">
          <cell r="A21" t="str">
            <v/>
          </cell>
        </row>
        <row r="22">
          <cell r="A22" t="str">
            <v>HorsensBrækket Ben</v>
          </cell>
        </row>
        <row r="23">
          <cell r="A23" t="str">
            <v>HorsensGenoptræning</v>
          </cell>
        </row>
        <row r="24">
          <cell r="A24" t="str">
            <v>HorsensLægekørsel</v>
          </cell>
        </row>
        <row r="25">
          <cell r="A25" t="str">
            <v>Horsens</v>
          </cell>
        </row>
        <row r="26">
          <cell r="A26" t="str">
            <v>Horsens</v>
          </cell>
        </row>
        <row r="27">
          <cell r="A27" t="str">
            <v/>
          </cell>
        </row>
        <row r="28">
          <cell r="A28" t="str">
            <v>Ikast-BrandeBrækket Ben</v>
          </cell>
        </row>
        <row r="29">
          <cell r="A29" t="str">
            <v>Ikast-Brande</v>
          </cell>
        </row>
        <row r="30">
          <cell r="A30" t="str">
            <v>Ikast-Brande</v>
          </cell>
        </row>
        <row r="31">
          <cell r="A31" t="str">
            <v>Ikast-Brande</v>
          </cell>
        </row>
        <row r="32">
          <cell r="A32" t="str">
            <v>Ikast-Brande</v>
          </cell>
        </row>
        <row r="33">
          <cell r="A33" t="str">
            <v>Ikast-BrandeLægekørsel</v>
          </cell>
        </row>
        <row r="34">
          <cell r="A34" t="str">
            <v/>
          </cell>
        </row>
        <row r="35">
          <cell r="A35" t="str">
            <v>LemvigLægekørsel</v>
          </cell>
        </row>
        <row r="36">
          <cell r="A36" t="str">
            <v/>
          </cell>
        </row>
        <row r="37">
          <cell r="A37" t="str">
            <v>NorddjursHjælpemidler</v>
          </cell>
        </row>
        <row r="38">
          <cell r="A38" t="str">
            <v>NorddjursBrækket Ben</v>
          </cell>
        </row>
        <row r="39">
          <cell r="A39" t="str">
            <v>NorddjursGenoptræning</v>
          </cell>
        </row>
        <row r="40">
          <cell r="A40" t="str">
            <v>NorddjursLægekørsel</v>
          </cell>
        </row>
        <row r="41">
          <cell r="A41" t="str">
            <v/>
          </cell>
        </row>
        <row r="42">
          <cell r="A42" t="str">
            <v>RandersHjælpemidler</v>
          </cell>
        </row>
        <row r="43">
          <cell r="A43" t="str">
            <v>RandersBrækket Ben</v>
          </cell>
        </row>
        <row r="44">
          <cell r="A44" t="str">
            <v>RandersLægekørsel</v>
          </cell>
        </row>
        <row r="45">
          <cell r="A45" t="str">
            <v>RandersSpecial voksne</v>
          </cell>
        </row>
        <row r="46">
          <cell r="A46" t="str">
            <v/>
          </cell>
        </row>
        <row r="47">
          <cell r="A47" t="str">
            <v>SamsøGenoptræning</v>
          </cell>
        </row>
        <row r="48">
          <cell r="A48" t="str">
            <v>SamsøLægekørsel</v>
          </cell>
        </row>
        <row r="49">
          <cell r="A49" t="str">
            <v/>
          </cell>
        </row>
        <row r="50">
          <cell r="A50" t="str">
            <v>SilkeborgHjælpemidler</v>
          </cell>
        </row>
        <row r="51">
          <cell r="A51" t="str">
            <v>SilkeborgBrækket Ben</v>
          </cell>
        </row>
        <row r="52">
          <cell r="A52" t="str">
            <v>SilkeborgGenoptræning</v>
          </cell>
        </row>
        <row r="53">
          <cell r="A53" t="str">
            <v>Silkeborg</v>
          </cell>
        </row>
        <row r="54">
          <cell r="A54" t="str">
            <v>SilkeborgLægekørsel</v>
          </cell>
        </row>
        <row r="55">
          <cell r="A55" t="str">
            <v/>
          </cell>
        </row>
        <row r="56">
          <cell r="A56" t="str">
            <v>SkanderborgBrækket Ben</v>
          </cell>
        </row>
        <row r="57">
          <cell r="A57" t="str">
            <v>SkanderborgSocialområdet UBU</v>
          </cell>
        </row>
        <row r="58">
          <cell r="A58" t="str">
            <v/>
          </cell>
        </row>
        <row r="59">
          <cell r="A59" t="str">
            <v>SkiveBrækket Ben</v>
          </cell>
        </row>
        <row r="60">
          <cell r="A60" t="str">
            <v>SkiveGenoptræning</v>
          </cell>
        </row>
        <row r="61">
          <cell r="A61" t="str">
            <v>SkiveLægekørsel</v>
          </cell>
        </row>
        <row r="62">
          <cell r="A62" t="str">
            <v>Skive</v>
          </cell>
        </row>
        <row r="63">
          <cell r="A63" t="str">
            <v>SkiveSpecial voksne</v>
          </cell>
        </row>
        <row r="64">
          <cell r="A64" t="str">
            <v/>
          </cell>
        </row>
        <row r="65">
          <cell r="A65" t="str">
            <v>SyddjursHjælpemidler</v>
          </cell>
        </row>
        <row r="66">
          <cell r="A66" t="str">
            <v>SyddjursBrækket Ben</v>
          </cell>
        </row>
        <row r="67">
          <cell r="A67" t="str">
            <v>SyddjursGenoptræning</v>
          </cell>
        </row>
        <row r="68">
          <cell r="A68" t="str">
            <v>SyddjursLægekørsel</v>
          </cell>
        </row>
        <row r="69">
          <cell r="A69" t="str">
            <v>SyddjursSpecial kørsel</v>
          </cell>
        </row>
        <row r="70">
          <cell r="A70" t="str">
            <v/>
          </cell>
        </row>
        <row r="71">
          <cell r="A71" t="str">
            <v>AarhusBrækket Ben</v>
          </cell>
        </row>
        <row r="72">
          <cell r="A72" t="str">
            <v>AarhusGenoptræning</v>
          </cell>
        </row>
        <row r="73">
          <cell r="A73" t="str">
            <v>Aarhus</v>
          </cell>
        </row>
        <row r="74">
          <cell r="A74" t="str">
            <v>AarhusBeskæftigelse/aktivering</v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/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lvej Jespersen" refreshedDate="45554.456200810186" createdVersion="6" refreshedVersion="8" minRefreshableVersion="3" recordCount="4999" xr:uid="{EA3E09BA-E506-41E5-808C-C7ABC4EC97B6}">
  <cacheSource type="worksheet">
    <worksheetSource name="Tabel1"/>
  </cacheSource>
  <cacheFields count="5">
    <cacheField name="Driftsområde" numFmtId="0">
      <sharedItems containsBlank="1" count="6">
        <s v="Flextur"/>
        <s v="Plustur"/>
        <s v="Flexbus"/>
        <s v="Handicapkørsel"/>
        <m/>
        <s v="Øvrige Trafikselskaber" u="1"/>
      </sharedItems>
    </cacheField>
    <cacheField name="Bestiller" numFmtId="0">
      <sharedItems containsBlank="1" count="22">
        <s v="Favrskov"/>
        <s v="Hedensted"/>
        <s v="Herning"/>
        <s v="Holstebro"/>
        <s v="Horsens"/>
        <s v="Ikast-Brande"/>
        <s v="Lemvig"/>
        <s v="Norddjurs"/>
        <s v="Odder"/>
        <s v="Randers"/>
        <s v="Ringkøbing-Skjern"/>
        <s v="Silkeborg"/>
        <s v="Skanderborg"/>
        <s v="Skive"/>
        <s v="Struer"/>
        <s v="Syddjurs"/>
        <s v="Viborg"/>
        <s v="Aarhus"/>
        <s v="Midttrafik"/>
        <s v="Region Midtjylland"/>
        <s v="Samsø"/>
        <m/>
      </sharedItems>
    </cacheField>
    <cacheField name="Kategori" numFmtId="0">
      <sharedItems containsBlank="1" count="9">
        <s v="Vognmandsbetaling"/>
        <s v="Indtægter"/>
        <s v="Nettoudgift (vognmandsbetaling, bestillerandel)"/>
        <s v="Administrationsomkostning"/>
        <s v="Bestillerudgift i alt"/>
        <s v="Antal ture"/>
        <s v="Nettoudgift (inkl. adm.)/tur"/>
        <s v="Nettoudgift/tur"/>
        <m/>
      </sharedItems>
    </cacheField>
    <cacheField name="Økonomimodel" numFmtId="0">
      <sharedItems containsBlank="1" count="74">
        <s v="Budget 2024"/>
        <s v="Regnskab 2023"/>
        <s v="FR E1 2024"/>
        <s v="Budgetforslag 2025"/>
        <s v="FR E2 2024"/>
        <m/>
        <s v="Regnskab 2019" u="1"/>
        <s v="Budget 2020" u="1"/>
        <s v="FR Q1 2020" u="1"/>
        <s v="FR Q2 2020" u="1"/>
        <s v="FR Q3 2020" u="1"/>
        <s v="Corona Q3 2020" u="1"/>
        <s v="Regnskab 2020" u="1"/>
        <s v="Corona 2020" u="1"/>
        <s v="Budget 2021 (u. corona)" u="1"/>
        <s v="FR Q1 2021" u="1"/>
        <s v="Corona Q1 2021" u="1"/>
        <s v="Budgetforslag 2022" u="1"/>
        <s v="BF22 - Fremskrivning 2022" u="1"/>
        <s v="FR Q2 2021" u="1"/>
        <s v="Corona Q2 2021" u="1"/>
        <s v="FR Q3 2021" u="1"/>
        <s v="Corona Q3 2021" u="1"/>
        <s v="Fremskrivning Q3 2021" u="1"/>
        <s v="BF22 - BO2023" u="1"/>
        <s v="BF22 - BO2024" u="1"/>
        <s v="BF22 - BO2025" u="1"/>
        <s v="Corona B21" u="1"/>
        <s v="Budget 2022" u="1"/>
        <s v="B22 - Fremskrivning 2022" u="1"/>
        <s v="B22 - BO2023" u="1"/>
        <s v="B22 - BO2024" u="1"/>
        <s v="B22 - BO2025" u="1"/>
        <s v="Regnskab 2021" u="1"/>
        <s v="Corona 2021" u="1"/>
        <s v="Tillægsbevilling Budget 2022" u="1"/>
        <s v="FR E1 2022" u="1"/>
        <s v="Fremskrivning E1 2022" u="1"/>
        <s v="Budgetforslag 2023" u="1"/>
        <s v="BF Fremskrivning 2023" u="1"/>
        <s v="BF23 - BO2024" u="1"/>
        <s v="BF23 - BO2025" u="1"/>
        <s v="BF23 - BO2026" u="1"/>
        <s v="Corona E1 2022" u="1"/>
        <s v="Corona BF 2023" u="1"/>
        <s v="FR E2 2022" u="1"/>
        <s v="Fremskrivning E2 2022" u="1"/>
        <s v="Budget 2023" u="1"/>
        <s v="B23 - BO2024" u="1"/>
        <s v="B23 - BO2025" u="1"/>
        <s v="B23 - BO2026" u="1"/>
        <s v="B Fremskrivning 2023" u="1"/>
        <s v="Revideret Budget 2023" u="1"/>
        <s v="RB23 - BO2024" u="1"/>
        <s v="RB23 - BO2025" u="1"/>
        <s v="RB23 - BO2026" u="1"/>
        <s v="Fremskrivning RB2023" u="1"/>
        <s v="Regnskab 2022" u="1"/>
        <s v="FR E1 2023" u="1"/>
        <s v="Fremskrivning E1 2023" u="1"/>
        <s v="Budgetforslag 2024" u="1"/>
        <s v="BF24 - Takststigninger/Indeks" u="1"/>
        <s v="BF24 - BO2025" u="1"/>
        <s v="BF24 - BO2026" u="1"/>
        <s v="BF24 - BO2027" u="1"/>
        <s v="FR E2 2023" u="1"/>
        <s v="Fremskrivning E2 2023" u="1"/>
        <s v="B24 - Takststigninger/Indeks" u="1"/>
        <s v="B24 - BO2025" u="1"/>
        <s v="B24 - BO2026" u="1"/>
        <s v="B24 - BO2027" u="1"/>
        <s v="Regnskab 2024" u="1"/>
        <s v="BF2023 - indekseffekt" u="1"/>
        <s v="FR E1 2022 - indekseffekt ift. B2022" u="1"/>
      </sharedItems>
    </cacheField>
    <cacheField name="Værdi" numFmtId="0">
      <sharedItems containsBlank="1" containsMixedTypes="1" containsNumber="1" minValue="-6432000" maxValue="3449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99">
  <r>
    <x v="0"/>
    <x v="0"/>
    <x v="0"/>
    <x v="0"/>
    <n v="1559000"/>
  </r>
  <r>
    <x v="0"/>
    <x v="1"/>
    <x v="0"/>
    <x v="0"/>
    <n v="3208000"/>
  </r>
  <r>
    <x v="0"/>
    <x v="2"/>
    <x v="0"/>
    <x v="0"/>
    <n v="759000"/>
  </r>
  <r>
    <x v="0"/>
    <x v="3"/>
    <x v="0"/>
    <x v="0"/>
    <n v="1137000"/>
  </r>
  <r>
    <x v="0"/>
    <x v="4"/>
    <x v="0"/>
    <x v="0"/>
    <n v="1785000"/>
  </r>
  <r>
    <x v="0"/>
    <x v="5"/>
    <x v="0"/>
    <x v="0"/>
    <n v="508000"/>
  </r>
  <r>
    <x v="0"/>
    <x v="6"/>
    <x v="0"/>
    <x v="0"/>
    <n v="949000"/>
  </r>
  <r>
    <x v="0"/>
    <x v="7"/>
    <x v="0"/>
    <x v="0"/>
    <n v="1974000"/>
  </r>
  <r>
    <x v="0"/>
    <x v="8"/>
    <x v="0"/>
    <x v="0"/>
    <n v="453000"/>
  </r>
  <r>
    <x v="0"/>
    <x v="9"/>
    <x v="0"/>
    <x v="0"/>
    <n v="2110000"/>
  </r>
  <r>
    <x v="0"/>
    <x v="10"/>
    <x v="0"/>
    <x v="0"/>
    <n v="2420000"/>
  </r>
  <r>
    <x v="0"/>
    <x v="11"/>
    <x v="0"/>
    <x v="0"/>
    <n v="1639000"/>
  </r>
  <r>
    <x v="0"/>
    <x v="12"/>
    <x v="0"/>
    <x v="0"/>
    <n v="3854000"/>
  </r>
  <r>
    <x v="0"/>
    <x v="13"/>
    <x v="0"/>
    <x v="0"/>
    <n v="252000"/>
  </r>
  <r>
    <x v="0"/>
    <x v="14"/>
    <x v="0"/>
    <x v="0"/>
    <n v="560000"/>
  </r>
  <r>
    <x v="0"/>
    <x v="15"/>
    <x v="0"/>
    <x v="0"/>
    <n v="3588000"/>
  </r>
  <r>
    <x v="0"/>
    <x v="16"/>
    <x v="0"/>
    <x v="0"/>
    <n v="832000"/>
  </r>
  <r>
    <x v="0"/>
    <x v="17"/>
    <x v="0"/>
    <x v="0"/>
    <n v="1309000"/>
  </r>
  <r>
    <x v="0"/>
    <x v="0"/>
    <x v="1"/>
    <x v="0"/>
    <n v="-622000"/>
  </r>
  <r>
    <x v="0"/>
    <x v="1"/>
    <x v="1"/>
    <x v="0"/>
    <n v="-1269000"/>
  </r>
  <r>
    <x v="0"/>
    <x v="2"/>
    <x v="1"/>
    <x v="0"/>
    <n v="-239000"/>
  </r>
  <r>
    <x v="0"/>
    <x v="3"/>
    <x v="1"/>
    <x v="0"/>
    <n v="-360000"/>
  </r>
  <r>
    <x v="0"/>
    <x v="4"/>
    <x v="1"/>
    <x v="0"/>
    <n v="-545000"/>
  </r>
  <r>
    <x v="0"/>
    <x v="5"/>
    <x v="1"/>
    <x v="0"/>
    <n v="-314000"/>
  </r>
  <r>
    <x v="0"/>
    <x v="6"/>
    <x v="1"/>
    <x v="0"/>
    <n v="-260000"/>
  </r>
  <r>
    <x v="0"/>
    <x v="7"/>
    <x v="1"/>
    <x v="0"/>
    <n v="-805000"/>
  </r>
  <r>
    <x v="0"/>
    <x v="8"/>
    <x v="1"/>
    <x v="0"/>
    <n v="-129000"/>
  </r>
  <r>
    <x v="0"/>
    <x v="9"/>
    <x v="1"/>
    <x v="0"/>
    <n v="-570000"/>
  </r>
  <r>
    <x v="0"/>
    <x v="10"/>
    <x v="1"/>
    <x v="0"/>
    <n v="-1157000"/>
  </r>
  <r>
    <x v="0"/>
    <x v="11"/>
    <x v="1"/>
    <x v="0"/>
    <n v="-867000"/>
  </r>
  <r>
    <x v="0"/>
    <x v="12"/>
    <x v="1"/>
    <x v="0"/>
    <n v="-1309000"/>
  </r>
  <r>
    <x v="0"/>
    <x v="13"/>
    <x v="1"/>
    <x v="0"/>
    <n v="-120000"/>
  </r>
  <r>
    <x v="0"/>
    <x v="14"/>
    <x v="1"/>
    <x v="0"/>
    <n v="-198000"/>
  </r>
  <r>
    <x v="0"/>
    <x v="15"/>
    <x v="1"/>
    <x v="0"/>
    <n v="-1034000"/>
  </r>
  <r>
    <x v="0"/>
    <x v="16"/>
    <x v="1"/>
    <x v="0"/>
    <n v="-584000"/>
  </r>
  <r>
    <x v="0"/>
    <x v="17"/>
    <x v="1"/>
    <x v="0"/>
    <n v="-356000"/>
  </r>
  <r>
    <x v="0"/>
    <x v="0"/>
    <x v="2"/>
    <x v="0"/>
    <n v="937000"/>
  </r>
  <r>
    <x v="0"/>
    <x v="1"/>
    <x v="2"/>
    <x v="0"/>
    <n v="1939000"/>
  </r>
  <r>
    <x v="0"/>
    <x v="2"/>
    <x v="2"/>
    <x v="0"/>
    <n v="520000"/>
  </r>
  <r>
    <x v="0"/>
    <x v="3"/>
    <x v="2"/>
    <x v="0"/>
    <n v="777000"/>
  </r>
  <r>
    <x v="0"/>
    <x v="4"/>
    <x v="2"/>
    <x v="0"/>
    <n v="1240000"/>
  </r>
  <r>
    <x v="0"/>
    <x v="5"/>
    <x v="2"/>
    <x v="0"/>
    <n v="194000"/>
  </r>
  <r>
    <x v="0"/>
    <x v="6"/>
    <x v="2"/>
    <x v="0"/>
    <n v="689000"/>
  </r>
  <r>
    <x v="0"/>
    <x v="7"/>
    <x v="2"/>
    <x v="0"/>
    <n v="1169000"/>
  </r>
  <r>
    <x v="0"/>
    <x v="8"/>
    <x v="2"/>
    <x v="0"/>
    <n v="324000"/>
  </r>
  <r>
    <x v="0"/>
    <x v="9"/>
    <x v="2"/>
    <x v="0"/>
    <n v="1540000"/>
  </r>
  <r>
    <x v="0"/>
    <x v="10"/>
    <x v="2"/>
    <x v="0"/>
    <n v="1263000"/>
  </r>
  <r>
    <x v="0"/>
    <x v="11"/>
    <x v="2"/>
    <x v="0"/>
    <n v="772000"/>
  </r>
  <r>
    <x v="0"/>
    <x v="12"/>
    <x v="2"/>
    <x v="0"/>
    <n v="2545000"/>
  </r>
  <r>
    <x v="0"/>
    <x v="13"/>
    <x v="2"/>
    <x v="0"/>
    <n v="132000"/>
  </r>
  <r>
    <x v="0"/>
    <x v="14"/>
    <x v="2"/>
    <x v="0"/>
    <n v="362000"/>
  </r>
  <r>
    <x v="0"/>
    <x v="15"/>
    <x v="2"/>
    <x v="0"/>
    <n v="2554000"/>
  </r>
  <r>
    <x v="0"/>
    <x v="16"/>
    <x v="2"/>
    <x v="0"/>
    <n v="248000"/>
  </r>
  <r>
    <x v="0"/>
    <x v="17"/>
    <x v="2"/>
    <x v="0"/>
    <n v="953000"/>
  </r>
  <r>
    <x v="0"/>
    <x v="0"/>
    <x v="3"/>
    <x v="0"/>
    <n v="405000"/>
  </r>
  <r>
    <x v="0"/>
    <x v="1"/>
    <x v="3"/>
    <x v="0"/>
    <n v="627000"/>
  </r>
  <r>
    <x v="0"/>
    <x v="2"/>
    <x v="3"/>
    <x v="0"/>
    <n v="135000"/>
  </r>
  <r>
    <x v="0"/>
    <x v="3"/>
    <x v="3"/>
    <x v="0"/>
    <n v="180000"/>
  </r>
  <r>
    <x v="0"/>
    <x v="4"/>
    <x v="3"/>
    <x v="0"/>
    <n v="312000"/>
  </r>
  <r>
    <x v="0"/>
    <x v="5"/>
    <x v="3"/>
    <x v="0"/>
    <n v="151000"/>
  </r>
  <r>
    <x v="0"/>
    <x v="6"/>
    <x v="3"/>
    <x v="0"/>
    <n v="161000"/>
  </r>
  <r>
    <x v="0"/>
    <x v="7"/>
    <x v="3"/>
    <x v="0"/>
    <n v="412000"/>
  </r>
  <r>
    <x v="0"/>
    <x v="8"/>
    <x v="3"/>
    <x v="0"/>
    <n v="84000"/>
  </r>
  <r>
    <x v="0"/>
    <x v="9"/>
    <x v="3"/>
    <x v="0"/>
    <n v="383000"/>
  </r>
  <r>
    <x v="0"/>
    <x v="10"/>
    <x v="3"/>
    <x v="0"/>
    <n v="425000"/>
  </r>
  <r>
    <x v="0"/>
    <x v="11"/>
    <x v="3"/>
    <x v="0"/>
    <n v="306000"/>
  </r>
  <r>
    <x v="0"/>
    <x v="12"/>
    <x v="3"/>
    <x v="0"/>
    <n v="791000"/>
  </r>
  <r>
    <x v="0"/>
    <x v="13"/>
    <x v="3"/>
    <x v="0"/>
    <n v="51000"/>
  </r>
  <r>
    <x v="0"/>
    <x v="14"/>
    <x v="3"/>
    <x v="0"/>
    <n v="109000"/>
  </r>
  <r>
    <x v="0"/>
    <x v="15"/>
    <x v="3"/>
    <x v="0"/>
    <n v="621000"/>
  </r>
  <r>
    <x v="0"/>
    <x v="16"/>
    <x v="3"/>
    <x v="0"/>
    <n v="148000"/>
  </r>
  <r>
    <x v="0"/>
    <x v="17"/>
    <x v="3"/>
    <x v="0"/>
    <n v="264000"/>
  </r>
  <r>
    <x v="0"/>
    <x v="0"/>
    <x v="4"/>
    <x v="0"/>
    <n v="1342000"/>
  </r>
  <r>
    <x v="0"/>
    <x v="1"/>
    <x v="4"/>
    <x v="0"/>
    <n v="2566000"/>
  </r>
  <r>
    <x v="0"/>
    <x v="2"/>
    <x v="4"/>
    <x v="0"/>
    <n v="655000"/>
  </r>
  <r>
    <x v="0"/>
    <x v="3"/>
    <x v="4"/>
    <x v="0"/>
    <n v="957000"/>
  </r>
  <r>
    <x v="0"/>
    <x v="4"/>
    <x v="4"/>
    <x v="0"/>
    <n v="1552000"/>
  </r>
  <r>
    <x v="0"/>
    <x v="5"/>
    <x v="4"/>
    <x v="0"/>
    <n v="345000"/>
  </r>
  <r>
    <x v="0"/>
    <x v="6"/>
    <x v="4"/>
    <x v="0"/>
    <n v="850000"/>
  </r>
  <r>
    <x v="0"/>
    <x v="7"/>
    <x v="4"/>
    <x v="0"/>
    <n v="1581000"/>
  </r>
  <r>
    <x v="0"/>
    <x v="8"/>
    <x v="4"/>
    <x v="0"/>
    <n v="408000"/>
  </r>
  <r>
    <x v="0"/>
    <x v="9"/>
    <x v="4"/>
    <x v="0"/>
    <n v="1923000"/>
  </r>
  <r>
    <x v="0"/>
    <x v="10"/>
    <x v="4"/>
    <x v="0"/>
    <n v="1688000"/>
  </r>
  <r>
    <x v="0"/>
    <x v="11"/>
    <x v="4"/>
    <x v="0"/>
    <n v="1078000"/>
  </r>
  <r>
    <x v="0"/>
    <x v="12"/>
    <x v="4"/>
    <x v="0"/>
    <n v="3336000"/>
  </r>
  <r>
    <x v="0"/>
    <x v="13"/>
    <x v="4"/>
    <x v="0"/>
    <n v="183000"/>
  </r>
  <r>
    <x v="0"/>
    <x v="14"/>
    <x v="4"/>
    <x v="0"/>
    <n v="471000"/>
  </r>
  <r>
    <x v="0"/>
    <x v="15"/>
    <x v="4"/>
    <x v="0"/>
    <n v="3175000"/>
  </r>
  <r>
    <x v="0"/>
    <x v="16"/>
    <x v="4"/>
    <x v="0"/>
    <n v="396000"/>
  </r>
  <r>
    <x v="0"/>
    <x v="17"/>
    <x v="4"/>
    <x v="0"/>
    <n v="1217000"/>
  </r>
  <r>
    <x v="0"/>
    <x v="0"/>
    <x v="5"/>
    <x v="0"/>
    <n v="12600"/>
  </r>
  <r>
    <x v="0"/>
    <x v="1"/>
    <x v="5"/>
    <x v="0"/>
    <n v="19500"/>
  </r>
  <r>
    <x v="0"/>
    <x v="2"/>
    <x v="5"/>
    <x v="0"/>
    <n v="4200"/>
  </r>
  <r>
    <x v="0"/>
    <x v="3"/>
    <x v="5"/>
    <x v="0"/>
    <n v="5600"/>
  </r>
  <r>
    <x v="0"/>
    <x v="4"/>
    <x v="5"/>
    <x v="0"/>
    <n v="9700"/>
  </r>
  <r>
    <x v="0"/>
    <x v="5"/>
    <x v="5"/>
    <x v="0"/>
    <n v="4700"/>
  </r>
  <r>
    <x v="0"/>
    <x v="6"/>
    <x v="5"/>
    <x v="0"/>
    <n v="5000"/>
  </r>
  <r>
    <x v="0"/>
    <x v="7"/>
    <x v="5"/>
    <x v="0"/>
    <n v="12800"/>
  </r>
  <r>
    <x v="0"/>
    <x v="8"/>
    <x v="5"/>
    <x v="0"/>
    <n v="2600"/>
  </r>
  <r>
    <x v="0"/>
    <x v="9"/>
    <x v="5"/>
    <x v="0"/>
    <n v="11900"/>
  </r>
  <r>
    <x v="0"/>
    <x v="10"/>
    <x v="5"/>
    <x v="0"/>
    <n v="13200"/>
  </r>
  <r>
    <x v="0"/>
    <x v="11"/>
    <x v="5"/>
    <x v="0"/>
    <n v="9500"/>
  </r>
  <r>
    <x v="0"/>
    <x v="12"/>
    <x v="5"/>
    <x v="0"/>
    <n v="24600"/>
  </r>
  <r>
    <x v="0"/>
    <x v="13"/>
    <x v="5"/>
    <x v="0"/>
    <n v="1600"/>
  </r>
  <r>
    <x v="0"/>
    <x v="14"/>
    <x v="5"/>
    <x v="0"/>
    <n v="3400"/>
  </r>
  <r>
    <x v="0"/>
    <x v="15"/>
    <x v="5"/>
    <x v="0"/>
    <n v="19300"/>
  </r>
  <r>
    <x v="0"/>
    <x v="16"/>
    <x v="5"/>
    <x v="0"/>
    <n v="4600"/>
  </r>
  <r>
    <x v="0"/>
    <x v="17"/>
    <x v="5"/>
    <x v="0"/>
    <n v="8200"/>
  </r>
  <r>
    <x v="0"/>
    <x v="0"/>
    <x v="6"/>
    <x v="0"/>
    <n v="106.50793650793651"/>
  </r>
  <r>
    <x v="0"/>
    <x v="1"/>
    <x v="6"/>
    <x v="0"/>
    <n v="131.58974358974359"/>
  </r>
  <r>
    <x v="0"/>
    <x v="2"/>
    <x v="6"/>
    <x v="0"/>
    <n v="155.95238095238096"/>
  </r>
  <r>
    <x v="0"/>
    <x v="3"/>
    <x v="6"/>
    <x v="0"/>
    <n v="170.89285714285714"/>
  </r>
  <r>
    <x v="0"/>
    <x v="4"/>
    <x v="6"/>
    <x v="0"/>
    <n v="160"/>
  </r>
  <r>
    <x v="0"/>
    <x v="5"/>
    <x v="6"/>
    <x v="0"/>
    <n v="73.40425531914893"/>
  </r>
  <r>
    <x v="0"/>
    <x v="6"/>
    <x v="6"/>
    <x v="0"/>
    <n v="170"/>
  </r>
  <r>
    <x v="0"/>
    <x v="7"/>
    <x v="6"/>
    <x v="0"/>
    <n v="123.515625"/>
  </r>
  <r>
    <x v="0"/>
    <x v="8"/>
    <x v="6"/>
    <x v="0"/>
    <n v="156.92307692307693"/>
  </r>
  <r>
    <x v="0"/>
    <x v="9"/>
    <x v="6"/>
    <x v="0"/>
    <n v="161.59663865546219"/>
  </r>
  <r>
    <x v="0"/>
    <x v="10"/>
    <x v="6"/>
    <x v="0"/>
    <n v="127.87878787878788"/>
  </r>
  <r>
    <x v="0"/>
    <x v="11"/>
    <x v="6"/>
    <x v="0"/>
    <n v="113.47368421052632"/>
  </r>
  <r>
    <x v="0"/>
    <x v="12"/>
    <x v="6"/>
    <x v="0"/>
    <n v="135.60975609756099"/>
  </r>
  <r>
    <x v="0"/>
    <x v="13"/>
    <x v="6"/>
    <x v="0"/>
    <n v="114.375"/>
  </r>
  <r>
    <x v="0"/>
    <x v="14"/>
    <x v="6"/>
    <x v="0"/>
    <n v="138.52941176470588"/>
  </r>
  <r>
    <x v="0"/>
    <x v="15"/>
    <x v="6"/>
    <x v="0"/>
    <n v="164.50777202072538"/>
  </r>
  <r>
    <x v="0"/>
    <x v="16"/>
    <x v="6"/>
    <x v="0"/>
    <n v="86.086956521739125"/>
  </r>
  <r>
    <x v="0"/>
    <x v="17"/>
    <x v="6"/>
    <x v="0"/>
    <n v="148.41463414634146"/>
  </r>
  <r>
    <x v="0"/>
    <x v="18"/>
    <x v="3"/>
    <x v="0"/>
    <m/>
  </r>
  <r>
    <x v="0"/>
    <x v="18"/>
    <x v="4"/>
    <x v="0"/>
    <m/>
  </r>
  <r>
    <x v="0"/>
    <x v="0"/>
    <x v="0"/>
    <x v="1"/>
    <n v="1235681.3600000001"/>
  </r>
  <r>
    <x v="0"/>
    <x v="1"/>
    <x v="0"/>
    <x v="1"/>
    <n v="2349740.12"/>
  </r>
  <r>
    <x v="0"/>
    <x v="2"/>
    <x v="0"/>
    <x v="1"/>
    <n v="292774.25"/>
  </r>
  <r>
    <x v="0"/>
    <x v="3"/>
    <x v="0"/>
    <x v="1"/>
    <n v="385068.97"/>
  </r>
  <r>
    <x v="0"/>
    <x v="4"/>
    <x v="0"/>
    <x v="1"/>
    <n v="1358561.58"/>
  </r>
  <r>
    <x v="0"/>
    <x v="5"/>
    <x v="0"/>
    <x v="1"/>
    <n v="452772.45"/>
  </r>
  <r>
    <x v="0"/>
    <x v="6"/>
    <x v="0"/>
    <x v="1"/>
    <n v="935118.85"/>
  </r>
  <r>
    <x v="0"/>
    <x v="7"/>
    <x v="0"/>
    <x v="1"/>
    <n v="1470250.13"/>
  </r>
  <r>
    <x v="0"/>
    <x v="8"/>
    <x v="0"/>
    <x v="1"/>
    <n v="441665.45"/>
  </r>
  <r>
    <x v="0"/>
    <x v="9"/>
    <x v="0"/>
    <x v="1"/>
    <n v="1071519.8600000001"/>
  </r>
  <r>
    <x v="0"/>
    <x v="10"/>
    <x v="0"/>
    <x v="1"/>
    <n v="1691353.39"/>
  </r>
  <r>
    <x v="0"/>
    <x v="11"/>
    <x v="0"/>
    <x v="1"/>
    <n v="1059880.6499999999"/>
  </r>
  <r>
    <x v="0"/>
    <x v="12"/>
    <x v="0"/>
    <x v="1"/>
    <n v="2690910.37"/>
  </r>
  <r>
    <x v="0"/>
    <x v="13"/>
    <x v="0"/>
    <x v="1"/>
    <n v="267940.05"/>
  </r>
  <r>
    <x v="0"/>
    <x v="14"/>
    <x v="0"/>
    <x v="1"/>
    <n v="514337.42"/>
  </r>
  <r>
    <x v="0"/>
    <x v="15"/>
    <x v="0"/>
    <x v="1"/>
    <n v="2763832.83"/>
  </r>
  <r>
    <x v="0"/>
    <x v="16"/>
    <x v="0"/>
    <x v="1"/>
    <n v="584004.39"/>
  </r>
  <r>
    <x v="0"/>
    <x v="17"/>
    <x v="0"/>
    <x v="1"/>
    <n v="1041524.66"/>
  </r>
  <r>
    <x v="0"/>
    <x v="0"/>
    <x v="1"/>
    <x v="1"/>
    <n v="-552702"/>
  </r>
  <r>
    <x v="0"/>
    <x v="1"/>
    <x v="1"/>
    <x v="1"/>
    <n v="-1006844"/>
  </r>
  <r>
    <x v="0"/>
    <x v="2"/>
    <x v="1"/>
    <x v="1"/>
    <n v="-211749"/>
  </r>
  <r>
    <x v="0"/>
    <x v="3"/>
    <x v="1"/>
    <x v="1"/>
    <n v="-137612"/>
  </r>
  <r>
    <x v="0"/>
    <x v="4"/>
    <x v="1"/>
    <x v="1"/>
    <n v="-451356"/>
  </r>
  <r>
    <x v="0"/>
    <x v="5"/>
    <x v="1"/>
    <x v="1"/>
    <n v="-267109"/>
  </r>
  <r>
    <x v="0"/>
    <x v="6"/>
    <x v="1"/>
    <x v="1"/>
    <n v="-256208"/>
  </r>
  <r>
    <x v="0"/>
    <x v="7"/>
    <x v="1"/>
    <x v="1"/>
    <n v="-603693"/>
  </r>
  <r>
    <x v="0"/>
    <x v="8"/>
    <x v="1"/>
    <x v="1"/>
    <n v="-134706"/>
  </r>
  <r>
    <x v="0"/>
    <x v="9"/>
    <x v="1"/>
    <x v="1"/>
    <n v="-335053"/>
  </r>
  <r>
    <x v="0"/>
    <x v="10"/>
    <x v="1"/>
    <x v="1"/>
    <n v="-812150"/>
  </r>
  <r>
    <x v="0"/>
    <x v="11"/>
    <x v="1"/>
    <x v="1"/>
    <n v="-535027"/>
  </r>
  <r>
    <x v="0"/>
    <x v="12"/>
    <x v="1"/>
    <x v="1"/>
    <n v="-1068271"/>
  </r>
  <r>
    <x v="0"/>
    <x v="13"/>
    <x v="1"/>
    <x v="1"/>
    <n v="-110197"/>
  </r>
  <r>
    <x v="0"/>
    <x v="14"/>
    <x v="1"/>
    <x v="1"/>
    <n v="-166233"/>
  </r>
  <r>
    <x v="0"/>
    <x v="15"/>
    <x v="1"/>
    <x v="1"/>
    <n v="-940044"/>
  </r>
  <r>
    <x v="0"/>
    <x v="16"/>
    <x v="1"/>
    <x v="1"/>
    <n v="-327507"/>
  </r>
  <r>
    <x v="0"/>
    <x v="17"/>
    <x v="1"/>
    <x v="1"/>
    <n v="-371090"/>
  </r>
  <r>
    <x v="0"/>
    <x v="0"/>
    <x v="2"/>
    <x v="1"/>
    <n v="682979.3600000001"/>
  </r>
  <r>
    <x v="0"/>
    <x v="1"/>
    <x v="2"/>
    <x v="1"/>
    <n v="1342896.12"/>
  </r>
  <r>
    <x v="0"/>
    <x v="2"/>
    <x v="2"/>
    <x v="1"/>
    <n v="81025.25"/>
  </r>
  <r>
    <x v="0"/>
    <x v="3"/>
    <x v="2"/>
    <x v="1"/>
    <n v="247456.96999999997"/>
  </r>
  <r>
    <x v="0"/>
    <x v="4"/>
    <x v="2"/>
    <x v="1"/>
    <n v="907205.58000000007"/>
  </r>
  <r>
    <x v="0"/>
    <x v="5"/>
    <x v="2"/>
    <x v="1"/>
    <n v="185663.45"/>
  </r>
  <r>
    <x v="0"/>
    <x v="6"/>
    <x v="2"/>
    <x v="1"/>
    <n v="678910.85"/>
  </r>
  <r>
    <x v="0"/>
    <x v="7"/>
    <x v="2"/>
    <x v="1"/>
    <n v="866557.12999999989"/>
  </r>
  <r>
    <x v="0"/>
    <x v="8"/>
    <x v="2"/>
    <x v="1"/>
    <n v="306959.45"/>
  </r>
  <r>
    <x v="0"/>
    <x v="9"/>
    <x v="2"/>
    <x v="1"/>
    <n v="736466.8600000001"/>
  </r>
  <r>
    <x v="0"/>
    <x v="10"/>
    <x v="2"/>
    <x v="1"/>
    <n v="879203.3899999999"/>
  </r>
  <r>
    <x v="0"/>
    <x v="11"/>
    <x v="2"/>
    <x v="1"/>
    <n v="524853.64999999991"/>
  </r>
  <r>
    <x v="0"/>
    <x v="12"/>
    <x v="2"/>
    <x v="1"/>
    <n v="1622639.37"/>
  </r>
  <r>
    <x v="0"/>
    <x v="13"/>
    <x v="2"/>
    <x v="1"/>
    <n v="157743.04999999999"/>
  </r>
  <r>
    <x v="0"/>
    <x v="14"/>
    <x v="2"/>
    <x v="1"/>
    <n v="348104.42"/>
  </r>
  <r>
    <x v="0"/>
    <x v="15"/>
    <x v="2"/>
    <x v="1"/>
    <n v="1823788.83"/>
  </r>
  <r>
    <x v="0"/>
    <x v="16"/>
    <x v="2"/>
    <x v="1"/>
    <n v="256497.39"/>
  </r>
  <r>
    <x v="0"/>
    <x v="17"/>
    <x v="2"/>
    <x v="1"/>
    <n v="670434.66"/>
  </r>
  <r>
    <x v="0"/>
    <x v="0"/>
    <x v="3"/>
    <x v="1"/>
    <n v="321441.34000000003"/>
  </r>
  <r>
    <x v="0"/>
    <x v="1"/>
    <x v="3"/>
    <x v="1"/>
    <n v="456183.52"/>
  </r>
  <r>
    <x v="0"/>
    <x v="2"/>
    <x v="3"/>
    <x v="1"/>
    <n v="58938.12"/>
  </r>
  <r>
    <x v="0"/>
    <x v="3"/>
    <x v="3"/>
    <x v="1"/>
    <n v="63077.38"/>
  </r>
  <r>
    <x v="0"/>
    <x v="4"/>
    <x v="3"/>
    <x v="1"/>
    <n v="243783.88"/>
  </r>
  <r>
    <x v="0"/>
    <x v="5"/>
    <x v="3"/>
    <x v="1"/>
    <n v="125135.39"/>
  </r>
  <r>
    <x v="0"/>
    <x v="6"/>
    <x v="3"/>
    <x v="1"/>
    <n v="144101.85"/>
  </r>
  <r>
    <x v="0"/>
    <x v="7"/>
    <x v="3"/>
    <x v="1"/>
    <n v="309610.46999999997"/>
  </r>
  <r>
    <x v="0"/>
    <x v="8"/>
    <x v="3"/>
    <x v="1"/>
    <n v="84916.61"/>
  </r>
  <r>
    <x v="0"/>
    <x v="9"/>
    <x v="3"/>
    <x v="1"/>
    <n v="196614.85"/>
  </r>
  <r>
    <x v="0"/>
    <x v="10"/>
    <x v="3"/>
    <x v="1"/>
    <n v="309085.34000000003"/>
  </r>
  <r>
    <x v="0"/>
    <x v="11"/>
    <x v="3"/>
    <x v="1"/>
    <n v="186143.14"/>
  </r>
  <r>
    <x v="0"/>
    <x v="12"/>
    <x v="3"/>
    <x v="1"/>
    <n v="576561.85"/>
  </r>
  <r>
    <x v="0"/>
    <x v="13"/>
    <x v="3"/>
    <x v="1"/>
    <n v="51524.52"/>
  </r>
  <r>
    <x v="0"/>
    <x v="14"/>
    <x v="3"/>
    <x v="1"/>
    <n v="87356.92"/>
  </r>
  <r>
    <x v="0"/>
    <x v="15"/>
    <x v="3"/>
    <x v="1"/>
    <n v="471350.51"/>
  </r>
  <r>
    <x v="0"/>
    <x v="16"/>
    <x v="3"/>
    <x v="1"/>
    <n v="110277.3"/>
  </r>
  <r>
    <x v="0"/>
    <x v="17"/>
    <x v="3"/>
    <x v="1"/>
    <n v="228709.56"/>
  </r>
  <r>
    <x v="0"/>
    <x v="0"/>
    <x v="4"/>
    <x v="1"/>
    <n v="1004420.7000000002"/>
  </r>
  <r>
    <x v="0"/>
    <x v="1"/>
    <x v="4"/>
    <x v="1"/>
    <n v="1799079.6400000001"/>
  </r>
  <r>
    <x v="0"/>
    <x v="2"/>
    <x v="4"/>
    <x v="1"/>
    <n v="139963.37"/>
  </r>
  <r>
    <x v="0"/>
    <x v="3"/>
    <x v="4"/>
    <x v="1"/>
    <n v="310534.34999999998"/>
  </r>
  <r>
    <x v="0"/>
    <x v="4"/>
    <x v="4"/>
    <x v="1"/>
    <n v="1150989.46"/>
  </r>
  <r>
    <x v="0"/>
    <x v="5"/>
    <x v="4"/>
    <x v="1"/>
    <n v="310798.84000000003"/>
  </r>
  <r>
    <x v="0"/>
    <x v="6"/>
    <x v="4"/>
    <x v="1"/>
    <n v="823012.7"/>
  </r>
  <r>
    <x v="0"/>
    <x v="7"/>
    <x v="4"/>
    <x v="1"/>
    <n v="1176167.5999999999"/>
  </r>
  <r>
    <x v="0"/>
    <x v="8"/>
    <x v="4"/>
    <x v="1"/>
    <n v="391876.06"/>
  </r>
  <r>
    <x v="0"/>
    <x v="9"/>
    <x v="4"/>
    <x v="1"/>
    <n v="933081.71000000008"/>
  </r>
  <r>
    <x v="0"/>
    <x v="10"/>
    <x v="4"/>
    <x v="1"/>
    <n v="1188288.73"/>
  </r>
  <r>
    <x v="0"/>
    <x v="11"/>
    <x v="4"/>
    <x v="1"/>
    <n v="710996.78999999992"/>
  </r>
  <r>
    <x v="0"/>
    <x v="12"/>
    <x v="4"/>
    <x v="1"/>
    <n v="2199201.2200000002"/>
  </r>
  <r>
    <x v="0"/>
    <x v="13"/>
    <x v="4"/>
    <x v="1"/>
    <n v="209267.56999999998"/>
  </r>
  <r>
    <x v="0"/>
    <x v="14"/>
    <x v="4"/>
    <x v="1"/>
    <n v="435461.33999999997"/>
  </r>
  <r>
    <x v="0"/>
    <x v="15"/>
    <x v="4"/>
    <x v="1"/>
    <n v="2295139.34"/>
  </r>
  <r>
    <x v="0"/>
    <x v="16"/>
    <x v="4"/>
    <x v="1"/>
    <n v="366774.69"/>
  </r>
  <r>
    <x v="0"/>
    <x v="17"/>
    <x v="4"/>
    <x v="1"/>
    <n v="899144.22"/>
  </r>
  <r>
    <x v="0"/>
    <x v="0"/>
    <x v="5"/>
    <x v="1"/>
    <n v="10406"/>
  </r>
  <r>
    <x v="0"/>
    <x v="1"/>
    <x v="5"/>
    <x v="1"/>
    <n v="14768"/>
  </r>
  <r>
    <x v="0"/>
    <x v="2"/>
    <x v="5"/>
    <x v="1"/>
    <n v="930"/>
  </r>
  <r>
    <x v="0"/>
    <x v="3"/>
    <x v="5"/>
    <x v="1"/>
    <n v="2042"/>
  </r>
  <r>
    <x v="0"/>
    <x v="4"/>
    <x v="5"/>
    <x v="1"/>
    <n v="7892"/>
  </r>
  <r>
    <x v="0"/>
    <x v="5"/>
    <x v="5"/>
    <x v="1"/>
    <n v="4051"/>
  </r>
  <r>
    <x v="0"/>
    <x v="6"/>
    <x v="5"/>
    <x v="1"/>
    <n v="4665"/>
  </r>
  <r>
    <x v="0"/>
    <x v="7"/>
    <x v="5"/>
    <x v="1"/>
    <n v="10023"/>
  </r>
  <r>
    <x v="0"/>
    <x v="8"/>
    <x v="5"/>
    <x v="1"/>
    <n v="2749"/>
  </r>
  <r>
    <x v="0"/>
    <x v="9"/>
    <x v="5"/>
    <x v="1"/>
    <n v="6365"/>
  </r>
  <r>
    <x v="0"/>
    <x v="10"/>
    <x v="5"/>
    <x v="1"/>
    <n v="10006"/>
  </r>
  <r>
    <x v="0"/>
    <x v="11"/>
    <x v="5"/>
    <x v="1"/>
    <n v="6026"/>
  </r>
  <r>
    <x v="0"/>
    <x v="12"/>
    <x v="5"/>
    <x v="1"/>
    <n v="18665"/>
  </r>
  <r>
    <x v="0"/>
    <x v="13"/>
    <x v="5"/>
    <x v="1"/>
    <n v="1668"/>
  </r>
  <r>
    <x v="0"/>
    <x v="14"/>
    <x v="5"/>
    <x v="1"/>
    <n v="2828"/>
  </r>
  <r>
    <x v="0"/>
    <x v="15"/>
    <x v="5"/>
    <x v="1"/>
    <n v="15259"/>
  </r>
  <r>
    <x v="0"/>
    <x v="16"/>
    <x v="5"/>
    <x v="1"/>
    <n v="3570"/>
  </r>
  <r>
    <x v="0"/>
    <x v="17"/>
    <x v="5"/>
    <x v="1"/>
    <n v="7404"/>
  </r>
  <r>
    <x v="0"/>
    <x v="0"/>
    <x v="6"/>
    <x v="1"/>
    <n v="96.523226984432071"/>
  </r>
  <r>
    <x v="0"/>
    <x v="1"/>
    <x v="6"/>
    <x v="1"/>
    <n v="121.82283586132179"/>
  </r>
  <r>
    <x v="0"/>
    <x v="2"/>
    <x v="6"/>
    <x v="1"/>
    <n v="150.49824731182795"/>
  </r>
  <r>
    <x v="0"/>
    <x v="3"/>
    <x v="6"/>
    <x v="1"/>
    <n v="152.0736287952987"/>
  </r>
  <r>
    <x v="0"/>
    <x v="4"/>
    <x v="6"/>
    <x v="1"/>
    <n v="145.84255701976684"/>
  </r>
  <r>
    <x v="0"/>
    <x v="5"/>
    <x v="6"/>
    <x v="1"/>
    <n v="76.721510738089364"/>
  </r>
  <r>
    <x v="0"/>
    <x v="6"/>
    <x v="6"/>
    <x v="1"/>
    <n v="176.422872454448"/>
  </r>
  <r>
    <x v="0"/>
    <x v="7"/>
    <x v="6"/>
    <x v="1"/>
    <n v="117.34686221690112"/>
  </r>
  <r>
    <x v="0"/>
    <x v="8"/>
    <x v="6"/>
    <x v="1"/>
    <n v="142.55222262640962"/>
  </r>
  <r>
    <x v="0"/>
    <x v="9"/>
    <x v="6"/>
    <x v="1"/>
    <n v="146.59571249018069"/>
  </r>
  <r>
    <x v="0"/>
    <x v="10"/>
    <x v="6"/>
    <x v="1"/>
    <n v="118.75761842894264"/>
  </r>
  <r>
    <x v="0"/>
    <x v="11"/>
    <x v="6"/>
    <x v="1"/>
    <n v="117.98818287421173"/>
  </r>
  <r>
    <x v="0"/>
    <x v="12"/>
    <x v="6"/>
    <x v="1"/>
    <n v="117.82487114920976"/>
  </r>
  <r>
    <x v="0"/>
    <x v="13"/>
    <x v="6"/>
    <x v="1"/>
    <n v="125.46017386091125"/>
  </r>
  <r>
    <x v="0"/>
    <x v="14"/>
    <x v="6"/>
    <x v="1"/>
    <n v="153.98208628005656"/>
  </r>
  <r>
    <x v="0"/>
    <x v="15"/>
    <x v="6"/>
    <x v="1"/>
    <n v="150.4121724883675"/>
  </r>
  <r>
    <x v="0"/>
    <x v="16"/>
    <x v="6"/>
    <x v="1"/>
    <n v="102.73800840336135"/>
  </r>
  <r>
    <x v="0"/>
    <x v="17"/>
    <x v="6"/>
    <x v="1"/>
    <n v="121.4403322528363"/>
  </r>
  <r>
    <x v="0"/>
    <x v="18"/>
    <x v="3"/>
    <x v="1"/>
    <n v="30.89"/>
  </r>
  <r>
    <x v="0"/>
    <x v="18"/>
    <x v="4"/>
    <x v="1"/>
    <n v="30.89"/>
  </r>
  <r>
    <x v="0"/>
    <x v="0"/>
    <x v="0"/>
    <x v="2"/>
    <n v="1170000"/>
  </r>
  <r>
    <x v="0"/>
    <x v="1"/>
    <x v="0"/>
    <x v="2"/>
    <n v="2230000"/>
  </r>
  <r>
    <x v="0"/>
    <x v="2"/>
    <x v="0"/>
    <x v="2"/>
    <n v="338000"/>
  </r>
  <r>
    <x v="0"/>
    <x v="3"/>
    <x v="0"/>
    <x v="2"/>
    <n v="566000"/>
  </r>
  <r>
    <x v="0"/>
    <x v="4"/>
    <x v="0"/>
    <x v="2"/>
    <n v="1484000"/>
  </r>
  <r>
    <x v="0"/>
    <x v="5"/>
    <x v="0"/>
    <x v="2"/>
    <n v="474000"/>
  </r>
  <r>
    <x v="0"/>
    <x v="6"/>
    <x v="0"/>
    <x v="2"/>
    <n v="615000"/>
  </r>
  <r>
    <x v="0"/>
    <x v="7"/>
    <x v="0"/>
    <x v="2"/>
    <n v="1823000"/>
  </r>
  <r>
    <x v="0"/>
    <x v="8"/>
    <x v="0"/>
    <x v="2"/>
    <n v="517000"/>
  </r>
  <r>
    <x v="0"/>
    <x v="9"/>
    <x v="0"/>
    <x v="2"/>
    <n v="811000"/>
  </r>
  <r>
    <x v="0"/>
    <x v="10"/>
    <x v="0"/>
    <x v="2"/>
    <n v="1848000"/>
  </r>
  <r>
    <x v="0"/>
    <x v="11"/>
    <x v="0"/>
    <x v="2"/>
    <n v="571000"/>
  </r>
  <r>
    <x v="0"/>
    <x v="12"/>
    <x v="0"/>
    <x v="2"/>
    <n v="2423000"/>
  </r>
  <r>
    <x v="0"/>
    <x v="13"/>
    <x v="0"/>
    <x v="2"/>
    <n v="303000"/>
  </r>
  <r>
    <x v="0"/>
    <x v="14"/>
    <x v="0"/>
    <x v="2"/>
    <n v="713000"/>
  </r>
  <r>
    <x v="0"/>
    <x v="15"/>
    <x v="0"/>
    <x v="2"/>
    <n v="3248000"/>
  </r>
  <r>
    <x v="0"/>
    <x v="16"/>
    <x v="0"/>
    <x v="2"/>
    <n v="822000"/>
  </r>
  <r>
    <x v="0"/>
    <x v="17"/>
    <x v="0"/>
    <x v="2"/>
    <n v="1397000"/>
  </r>
  <r>
    <x v="0"/>
    <x v="0"/>
    <x v="1"/>
    <x v="2"/>
    <n v="-577000"/>
  </r>
  <r>
    <x v="0"/>
    <x v="1"/>
    <x v="1"/>
    <x v="2"/>
    <n v="-923000"/>
  </r>
  <r>
    <x v="0"/>
    <x v="2"/>
    <x v="1"/>
    <x v="2"/>
    <n v="-141000"/>
  </r>
  <r>
    <x v="0"/>
    <x v="3"/>
    <x v="1"/>
    <x v="2"/>
    <n v="-159000"/>
  </r>
  <r>
    <x v="0"/>
    <x v="4"/>
    <x v="1"/>
    <x v="2"/>
    <n v="-501000"/>
  </r>
  <r>
    <x v="0"/>
    <x v="5"/>
    <x v="1"/>
    <x v="2"/>
    <n v="-285000"/>
  </r>
  <r>
    <x v="0"/>
    <x v="6"/>
    <x v="1"/>
    <x v="2"/>
    <n v="-146000"/>
  </r>
  <r>
    <x v="0"/>
    <x v="7"/>
    <x v="1"/>
    <x v="2"/>
    <n v="-603000"/>
  </r>
  <r>
    <x v="0"/>
    <x v="8"/>
    <x v="1"/>
    <x v="2"/>
    <n v="-150000"/>
  </r>
  <r>
    <x v="0"/>
    <x v="9"/>
    <x v="1"/>
    <x v="2"/>
    <n v="-257000"/>
  </r>
  <r>
    <x v="0"/>
    <x v="10"/>
    <x v="1"/>
    <x v="2"/>
    <n v="-766000"/>
  </r>
  <r>
    <x v="0"/>
    <x v="11"/>
    <x v="1"/>
    <x v="2"/>
    <n v="-294000"/>
  </r>
  <r>
    <x v="0"/>
    <x v="12"/>
    <x v="1"/>
    <x v="2"/>
    <n v="-977000"/>
  </r>
  <r>
    <x v="0"/>
    <x v="13"/>
    <x v="1"/>
    <x v="2"/>
    <n v="-108000"/>
  </r>
  <r>
    <x v="0"/>
    <x v="14"/>
    <x v="1"/>
    <x v="2"/>
    <n v="-197000"/>
  </r>
  <r>
    <x v="0"/>
    <x v="15"/>
    <x v="1"/>
    <x v="2"/>
    <n v="-1132000"/>
  </r>
  <r>
    <x v="0"/>
    <x v="16"/>
    <x v="1"/>
    <x v="2"/>
    <n v="-382000"/>
  </r>
  <r>
    <x v="0"/>
    <x v="17"/>
    <x v="1"/>
    <x v="2"/>
    <n v="-499000"/>
  </r>
  <r>
    <x v="0"/>
    <x v="0"/>
    <x v="2"/>
    <x v="2"/>
    <n v="593000"/>
  </r>
  <r>
    <x v="0"/>
    <x v="1"/>
    <x v="2"/>
    <x v="2"/>
    <n v="1307000"/>
  </r>
  <r>
    <x v="0"/>
    <x v="2"/>
    <x v="2"/>
    <x v="2"/>
    <n v="197000"/>
  </r>
  <r>
    <x v="0"/>
    <x v="3"/>
    <x v="2"/>
    <x v="2"/>
    <n v="407000"/>
  </r>
  <r>
    <x v="0"/>
    <x v="4"/>
    <x v="2"/>
    <x v="2"/>
    <n v="983000"/>
  </r>
  <r>
    <x v="0"/>
    <x v="5"/>
    <x v="2"/>
    <x v="2"/>
    <n v="189000"/>
  </r>
  <r>
    <x v="0"/>
    <x v="6"/>
    <x v="2"/>
    <x v="2"/>
    <n v="469000"/>
  </r>
  <r>
    <x v="0"/>
    <x v="7"/>
    <x v="2"/>
    <x v="2"/>
    <n v="1220000"/>
  </r>
  <r>
    <x v="0"/>
    <x v="8"/>
    <x v="2"/>
    <x v="2"/>
    <n v="367000"/>
  </r>
  <r>
    <x v="0"/>
    <x v="9"/>
    <x v="2"/>
    <x v="2"/>
    <n v="554000"/>
  </r>
  <r>
    <x v="0"/>
    <x v="10"/>
    <x v="2"/>
    <x v="2"/>
    <n v="1082000"/>
  </r>
  <r>
    <x v="0"/>
    <x v="11"/>
    <x v="2"/>
    <x v="2"/>
    <n v="277000"/>
  </r>
  <r>
    <x v="0"/>
    <x v="12"/>
    <x v="2"/>
    <x v="2"/>
    <n v="1446000"/>
  </r>
  <r>
    <x v="0"/>
    <x v="13"/>
    <x v="2"/>
    <x v="2"/>
    <n v="195000"/>
  </r>
  <r>
    <x v="0"/>
    <x v="14"/>
    <x v="2"/>
    <x v="2"/>
    <n v="516000"/>
  </r>
  <r>
    <x v="0"/>
    <x v="15"/>
    <x v="2"/>
    <x v="2"/>
    <n v="2116000"/>
  </r>
  <r>
    <x v="0"/>
    <x v="16"/>
    <x v="2"/>
    <x v="2"/>
    <n v="440000"/>
  </r>
  <r>
    <x v="0"/>
    <x v="17"/>
    <x v="2"/>
    <x v="2"/>
    <n v="898000"/>
  </r>
  <r>
    <x v="0"/>
    <x v="0"/>
    <x v="3"/>
    <x v="2"/>
    <n v="312000"/>
  </r>
  <r>
    <x v="0"/>
    <x v="1"/>
    <x v="3"/>
    <x v="2"/>
    <n v="431000"/>
  </r>
  <r>
    <x v="0"/>
    <x v="2"/>
    <x v="3"/>
    <x v="2"/>
    <n v="74000"/>
  </r>
  <r>
    <x v="0"/>
    <x v="3"/>
    <x v="3"/>
    <x v="2"/>
    <n v="68000"/>
  </r>
  <r>
    <x v="0"/>
    <x v="4"/>
    <x v="3"/>
    <x v="2"/>
    <n v="270000"/>
  </r>
  <r>
    <x v="0"/>
    <x v="5"/>
    <x v="3"/>
    <x v="2"/>
    <n v="142000"/>
  </r>
  <r>
    <x v="0"/>
    <x v="6"/>
    <x v="3"/>
    <x v="2"/>
    <n v="96000"/>
  </r>
  <r>
    <x v="0"/>
    <x v="7"/>
    <x v="3"/>
    <x v="2"/>
    <n v="325000"/>
  </r>
  <r>
    <x v="0"/>
    <x v="8"/>
    <x v="3"/>
    <x v="2"/>
    <n v="100000"/>
  </r>
  <r>
    <x v="0"/>
    <x v="9"/>
    <x v="3"/>
    <x v="2"/>
    <n v="148000"/>
  </r>
  <r>
    <x v="0"/>
    <x v="10"/>
    <x v="3"/>
    <x v="2"/>
    <n v="322000"/>
  </r>
  <r>
    <x v="0"/>
    <x v="11"/>
    <x v="3"/>
    <x v="2"/>
    <n v="109000"/>
  </r>
  <r>
    <x v="0"/>
    <x v="12"/>
    <x v="3"/>
    <x v="2"/>
    <n v="550000"/>
  </r>
  <r>
    <x v="0"/>
    <x v="13"/>
    <x v="3"/>
    <x v="2"/>
    <n v="55000"/>
  </r>
  <r>
    <x v="0"/>
    <x v="14"/>
    <x v="3"/>
    <x v="2"/>
    <n v="103000"/>
  </r>
  <r>
    <x v="0"/>
    <x v="15"/>
    <x v="3"/>
    <x v="2"/>
    <n v="544000"/>
  </r>
  <r>
    <x v="0"/>
    <x v="16"/>
    <x v="3"/>
    <x v="2"/>
    <n v="161000"/>
  </r>
  <r>
    <x v="0"/>
    <x v="17"/>
    <x v="3"/>
    <x v="2"/>
    <n v="241000"/>
  </r>
  <r>
    <x v="0"/>
    <x v="0"/>
    <x v="4"/>
    <x v="2"/>
    <n v="905000"/>
  </r>
  <r>
    <x v="0"/>
    <x v="1"/>
    <x v="4"/>
    <x v="2"/>
    <n v="1738000"/>
  </r>
  <r>
    <x v="0"/>
    <x v="2"/>
    <x v="4"/>
    <x v="2"/>
    <n v="271000"/>
  </r>
  <r>
    <x v="0"/>
    <x v="3"/>
    <x v="4"/>
    <x v="2"/>
    <n v="475000"/>
  </r>
  <r>
    <x v="0"/>
    <x v="4"/>
    <x v="4"/>
    <x v="2"/>
    <n v="1253000"/>
  </r>
  <r>
    <x v="0"/>
    <x v="5"/>
    <x v="4"/>
    <x v="2"/>
    <n v="331000"/>
  </r>
  <r>
    <x v="0"/>
    <x v="6"/>
    <x v="4"/>
    <x v="2"/>
    <n v="565000"/>
  </r>
  <r>
    <x v="0"/>
    <x v="7"/>
    <x v="4"/>
    <x v="2"/>
    <n v="1545000"/>
  </r>
  <r>
    <x v="0"/>
    <x v="8"/>
    <x v="4"/>
    <x v="2"/>
    <n v="467000"/>
  </r>
  <r>
    <x v="0"/>
    <x v="9"/>
    <x v="4"/>
    <x v="2"/>
    <n v="702000"/>
  </r>
  <r>
    <x v="0"/>
    <x v="10"/>
    <x v="4"/>
    <x v="2"/>
    <n v="1404000"/>
  </r>
  <r>
    <x v="0"/>
    <x v="11"/>
    <x v="4"/>
    <x v="2"/>
    <n v="386000"/>
  </r>
  <r>
    <x v="0"/>
    <x v="12"/>
    <x v="4"/>
    <x v="2"/>
    <n v="1996000"/>
  </r>
  <r>
    <x v="0"/>
    <x v="13"/>
    <x v="4"/>
    <x v="2"/>
    <n v="250000"/>
  </r>
  <r>
    <x v="0"/>
    <x v="14"/>
    <x v="4"/>
    <x v="2"/>
    <n v="619000"/>
  </r>
  <r>
    <x v="0"/>
    <x v="15"/>
    <x v="4"/>
    <x v="2"/>
    <n v="2660000"/>
  </r>
  <r>
    <x v="0"/>
    <x v="16"/>
    <x v="4"/>
    <x v="2"/>
    <n v="601000"/>
  </r>
  <r>
    <x v="0"/>
    <x v="17"/>
    <x v="4"/>
    <x v="2"/>
    <n v="1139000"/>
  </r>
  <r>
    <x v="0"/>
    <x v="0"/>
    <x v="5"/>
    <x v="2"/>
    <n v="9700"/>
  </r>
  <r>
    <x v="0"/>
    <x v="1"/>
    <x v="5"/>
    <x v="2"/>
    <n v="13400"/>
  </r>
  <r>
    <x v="0"/>
    <x v="2"/>
    <x v="5"/>
    <x v="2"/>
    <n v="2300"/>
  </r>
  <r>
    <x v="0"/>
    <x v="3"/>
    <x v="5"/>
    <x v="2"/>
    <n v="2100"/>
  </r>
  <r>
    <x v="0"/>
    <x v="4"/>
    <x v="5"/>
    <x v="2"/>
    <n v="8400"/>
  </r>
  <r>
    <x v="0"/>
    <x v="5"/>
    <x v="5"/>
    <x v="2"/>
    <n v="4400"/>
  </r>
  <r>
    <x v="0"/>
    <x v="6"/>
    <x v="5"/>
    <x v="2"/>
    <n v="3000"/>
  </r>
  <r>
    <x v="0"/>
    <x v="7"/>
    <x v="5"/>
    <x v="2"/>
    <n v="10100"/>
  </r>
  <r>
    <x v="0"/>
    <x v="8"/>
    <x v="5"/>
    <x v="2"/>
    <n v="3100"/>
  </r>
  <r>
    <x v="0"/>
    <x v="9"/>
    <x v="5"/>
    <x v="2"/>
    <n v="4600"/>
  </r>
  <r>
    <x v="0"/>
    <x v="10"/>
    <x v="5"/>
    <x v="2"/>
    <n v="10000"/>
  </r>
  <r>
    <x v="0"/>
    <x v="11"/>
    <x v="5"/>
    <x v="2"/>
    <n v="3400"/>
  </r>
  <r>
    <x v="0"/>
    <x v="12"/>
    <x v="5"/>
    <x v="2"/>
    <n v="17100"/>
  </r>
  <r>
    <x v="0"/>
    <x v="13"/>
    <x v="5"/>
    <x v="2"/>
    <n v="1700"/>
  </r>
  <r>
    <x v="0"/>
    <x v="14"/>
    <x v="5"/>
    <x v="2"/>
    <n v="3200"/>
  </r>
  <r>
    <x v="0"/>
    <x v="15"/>
    <x v="5"/>
    <x v="2"/>
    <n v="16900"/>
  </r>
  <r>
    <x v="0"/>
    <x v="16"/>
    <x v="5"/>
    <x v="2"/>
    <n v="5000"/>
  </r>
  <r>
    <x v="0"/>
    <x v="17"/>
    <x v="5"/>
    <x v="2"/>
    <n v="7500"/>
  </r>
  <r>
    <x v="0"/>
    <x v="0"/>
    <x v="6"/>
    <x v="2"/>
    <n v="93.298969072164951"/>
  </r>
  <r>
    <x v="0"/>
    <x v="1"/>
    <x v="6"/>
    <x v="2"/>
    <n v="129.70149253731344"/>
  </r>
  <r>
    <x v="0"/>
    <x v="2"/>
    <x v="6"/>
    <x v="2"/>
    <n v="117.82608695652173"/>
  </r>
  <r>
    <x v="0"/>
    <x v="3"/>
    <x v="6"/>
    <x v="2"/>
    <n v="226.1904761904762"/>
  </r>
  <r>
    <x v="0"/>
    <x v="4"/>
    <x v="6"/>
    <x v="2"/>
    <n v="149.16666666666666"/>
  </r>
  <r>
    <x v="0"/>
    <x v="5"/>
    <x v="6"/>
    <x v="2"/>
    <n v="75.227272727272734"/>
  </r>
  <r>
    <x v="0"/>
    <x v="6"/>
    <x v="6"/>
    <x v="2"/>
    <n v="188.33333333333334"/>
  </r>
  <r>
    <x v="0"/>
    <x v="7"/>
    <x v="6"/>
    <x v="2"/>
    <n v="152.97029702970298"/>
  </r>
  <r>
    <x v="0"/>
    <x v="8"/>
    <x v="6"/>
    <x v="2"/>
    <n v="150.64516129032259"/>
  </r>
  <r>
    <x v="0"/>
    <x v="9"/>
    <x v="6"/>
    <x v="2"/>
    <n v="152.60869565217391"/>
  </r>
  <r>
    <x v="0"/>
    <x v="10"/>
    <x v="6"/>
    <x v="2"/>
    <n v="140.4"/>
  </r>
  <r>
    <x v="0"/>
    <x v="11"/>
    <x v="6"/>
    <x v="2"/>
    <n v="113.52941176470588"/>
  </r>
  <r>
    <x v="0"/>
    <x v="12"/>
    <x v="6"/>
    <x v="2"/>
    <n v="116.72514619883042"/>
  </r>
  <r>
    <x v="0"/>
    <x v="13"/>
    <x v="6"/>
    <x v="2"/>
    <n v="147.05882352941177"/>
  </r>
  <r>
    <x v="0"/>
    <x v="14"/>
    <x v="6"/>
    <x v="2"/>
    <n v="193.4375"/>
  </r>
  <r>
    <x v="0"/>
    <x v="15"/>
    <x v="6"/>
    <x v="2"/>
    <n v="157.39644970414201"/>
  </r>
  <r>
    <x v="0"/>
    <x v="16"/>
    <x v="6"/>
    <x v="2"/>
    <n v="120.2"/>
  </r>
  <r>
    <x v="0"/>
    <x v="17"/>
    <x v="6"/>
    <x v="2"/>
    <n v="151.86666666666667"/>
  </r>
  <r>
    <x v="0"/>
    <x v="18"/>
    <x v="3"/>
    <x v="2"/>
    <n v="0"/>
  </r>
  <r>
    <x v="0"/>
    <x v="18"/>
    <x v="4"/>
    <x v="2"/>
    <n v="0"/>
  </r>
  <r>
    <x v="0"/>
    <x v="0"/>
    <x v="0"/>
    <x v="3"/>
    <n v="1234000"/>
  </r>
  <r>
    <x v="0"/>
    <x v="1"/>
    <x v="0"/>
    <x v="3"/>
    <n v="2418000"/>
  </r>
  <r>
    <x v="0"/>
    <x v="2"/>
    <x v="0"/>
    <x v="3"/>
    <n v="353000"/>
  </r>
  <r>
    <x v="0"/>
    <x v="3"/>
    <x v="0"/>
    <x v="3"/>
    <n v="643000"/>
  </r>
  <r>
    <x v="0"/>
    <x v="4"/>
    <x v="0"/>
    <x v="3"/>
    <n v="1618000"/>
  </r>
  <r>
    <x v="0"/>
    <x v="5"/>
    <x v="0"/>
    <x v="3"/>
    <n v="516000"/>
  </r>
  <r>
    <x v="0"/>
    <x v="6"/>
    <x v="0"/>
    <x v="3"/>
    <n v="674000"/>
  </r>
  <r>
    <x v="0"/>
    <x v="7"/>
    <x v="0"/>
    <x v="3"/>
    <n v="2020000"/>
  </r>
  <r>
    <x v="0"/>
    <x v="8"/>
    <x v="0"/>
    <x v="3"/>
    <n v="551000"/>
  </r>
  <r>
    <x v="0"/>
    <x v="9"/>
    <x v="0"/>
    <x v="3"/>
    <n v="887000"/>
  </r>
  <r>
    <x v="0"/>
    <x v="10"/>
    <x v="0"/>
    <x v="3"/>
    <n v="2007000"/>
  </r>
  <r>
    <x v="0"/>
    <x v="11"/>
    <x v="0"/>
    <x v="3"/>
    <n v="622000"/>
  </r>
  <r>
    <x v="0"/>
    <x v="12"/>
    <x v="0"/>
    <x v="3"/>
    <n v="2626000"/>
  </r>
  <r>
    <x v="0"/>
    <x v="13"/>
    <x v="0"/>
    <x v="3"/>
    <n v="317000"/>
  </r>
  <r>
    <x v="0"/>
    <x v="14"/>
    <x v="0"/>
    <x v="3"/>
    <n v="782000"/>
  </r>
  <r>
    <x v="0"/>
    <x v="15"/>
    <x v="0"/>
    <x v="3"/>
    <n v="3611000"/>
  </r>
  <r>
    <x v="0"/>
    <x v="16"/>
    <x v="0"/>
    <x v="3"/>
    <n v="890000"/>
  </r>
  <r>
    <x v="0"/>
    <x v="17"/>
    <x v="0"/>
    <x v="3"/>
    <n v="1535000"/>
  </r>
  <r>
    <x v="0"/>
    <x v="0"/>
    <x v="1"/>
    <x v="3"/>
    <n v="-613000"/>
  </r>
  <r>
    <x v="0"/>
    <x v="1"/>
    <x v="1"/>
    <x v="3"/>
    <n v="-979000"/>
  </r>
  <r>
    <x v="0"/>
    <x v="2"/>
    <x v="1"/>
    <x v="3"/>
    <n v="-148000"/>
  </r>
  <r>
    <x v="0"/>
    <x v="3"/>
    <x v="1"/>
    <x v="3"/>
    <n v="-174000"/>
  </r>
  <r>
    <x v="0"/>
    <x v="4"/>
    <x v="1"/>
    <x v="3"/>
    <n v="-540000"/>
  </r>
  <r>
    <x v="0"/>
    <x v="5"/>
    <x v="1"/>
    <x v="3"/>
    <n v="-310000"/>
  </r>
  <r>
    <x v="0"/>
    <x v="6"/>
    <x v="1"/>
    <x v="3"/>
    <n v="-158000"/>
  </r>
  <r>
    <x v="0"/>
    <x v="7"/>
    <x v="1"/>
    <x v="3"/>
    <n v="-662000"/>
  </r>
  <r>
    <x v="0"/>
    <x v="8"/>
    <x v="1"/>
    <x v="3"/>
    <n v="-162000"/>
  </r>
  <r>
    <x v="0"/>
    <x v="9"/>
    <x v="1"/>
    <x v="3"/>
    <n v="-276000"/>
  </r>
  <r>
    <x v="0"/>
    <x v="10"/>
    <x v="1"/>
    <x v="3"/>
    <n v="-829000"/>
  </r>
  <r>
    <x v="0"/>
    <x v="11"/>
    <x v="1"/>
    <x v="3"/>
    <n v="-317000"/>
  </r>
  <r>
    <x v="0"/>
    <x v="12"/>
    <x v="1"/>
    <x v="3"/>
    <n v="-1044000"/>
  </r>
  <r>
    <x v="0"/>
    <x v="13"/>
    <x v="1"/>
    <x v="3"/>
    <n v="-113000"/>
  </r>
  <r>
    <x v="0"/>
    <x v="14"/>
    <x v="1"/>
    <x v="3"/>
    <n v="-216000"/>
  </r>
  <r>
    <x v="0"/>
    <x v="15"/>
    <x v="1"/>
    <x v="3"/>
    <n v="-1242000"/>
  </r>
  <r>
    <x v="0"/>
    <x v="16"/>
    <x v="1"/>
    <x v="3"/>
    <n v="-410000"/>
  </r>
  <r>
    <x v="0"/>
    <x v="17"/>
    <x v="1"/>
    <x v="3"/>
    <n v="-537000"/>
  </r>
  <r>
    <x v="0"/>
    <x v="0"/>
    <x v="2"/>
    <x v="3"/>
    <n v="621000"/>
  </r>
  <r>
    <x v="0"/>
    <x v="1"/>
    <x v="2"/>
    <x v="3"/>
    <n v="1439000"/>
  </r>
  <r>
    <x v="0"/>
    <x v="2"/>
    <x v="2"/>
    <x v="3"/>
    <n v="205000"/>
  </r>
  <r>
    <x v="0"/>
    <x v="3"/>
    <x v="2"/>
    <x v="3"/>
    <n v="469000"/>
  </r>
  <r>
    <x v="0"/>
    <x v="4"/>
    <x v="2"/>
    <x v="3"/>
    <n v="1078000"/>
  </r>
  <r>
    <x v="0"/>
    <x v="5"/>
    <x v="2"/>
    <x v="3"/>
    <n v="206000"/>
  </r>
  <r>
    <x v="0"/>
    <x v="6"/>
    <x v="2"/>
    <x v="3"/>
    <n v="516000"/>
  </r>
  <r>
    <x v="0"/>
    <x v="7"/>
    <x v="2"/>
    <x v="3"/>
    <n v="1358000"/>
  </r>
  <r>
    <x v="0"/>
    <x v="8"/>
    <x v="2"/>
    <x v="3"/>
    <n v="389000"/>
  </r>
  <r>
    <x v="0"/>
    <x v="9"/>
    <x v="2"/>
    <x v="3"/>
    <n v="611000"/>
  </r>
  <r>
    <x v="0"/>
    <x v="10"/>
    <x v="2"/>
    <x v="3"/>
    <n v="1178000"/>
  </r>
  <r>
    <x v="0"/>
    <x v="11"/>
    <x v="2"/>
    <x v="3"/>
    <n v="305000"/>
  </r>
  <r>
    <x v="0"/>
    <x v="12"/>
    <x v="2"/>
    <x v="3"/>
    <n v="1582000"/>
  </r>
  <r>
    <x v="0"/>
    <x v="13"/>
    <x v="2"/>
    <x v="3"/>
    <n v="204000"/>
  </r>
  <r>
    <x v="0"/>
    <x v="14"/>
    <x v="2"/>
    <x v="3"/>
    <n v="566000"/>
  </r>
  <r>
    <x v="0"/>
    <x v="15"/>
    <x v="2"/>
    <x v="3"/>
    <n v="2369000"/>
  </r>
  <r>
    <x v="0"/>
    <x v="16"/>
    <x v="2"/>
    <x v="3"/>
    <n v="480000"/>
  </r>
  <r>
    <x v="0"/>
    <x v="17"/>
    <x v="2"/>
    <x v="3"/>
    <n v="998000"/>
  </r>
  <r>
    <x v="0"/>
    <x v="0"/>
    <x v="3"/>
    <x v="3"/>
    <n v="338000"/>
  </r>
  <r>
    <x v="0"/>
    <x v="1"/>
    <x v="3"/>
    <x v="3"/>
    <n v="469000"/>
  </r>
  <r>
    <x v="0"/>
    <x v="2"/>
    <x v="3"/>
    <x v="3"/>
    <n v="80000"/>
  </r>
  <r>
    <x v="0"/>
    <x v="3"/>
    <x v="3"/>
    <x v="3"/>
    <n v="77000"/>
  </r>
  <r>
    <x v="0"/>
    <x v="4"/>
    <x v="3"/>
    <x v="3"/>
    <n v="295000"/>
  </r>
  <r>
    <x v="0"/>
    <x v="5"/>
    <x v="3"/>
    <x v="3"/>
    <n v="157000"/>
  </r>
  <r>
    <x v="0"/>
    <x v="6"/>
    <x v="3"/>
    <x v="3"/>
    <n v="107000"/>
  </r>
  <r>
    <x v="0"/>
    <x v="7"/>
    <x v="3"/>
    <x v="3"/>
    <n v="358000"/>
  </r>
  <r>
    <x v="0"/>
    <x v="8"/>
    <x v="3"/>
    <x v="3"/>
    <n v="107000"/>
  </r>
  <r>
    <x v="0"/>
    <x v="9"/>
    <x v="3"/>
    <x v="3"/>
    <n v="161000"/>
  </r>
  <r>
    <x v="0"/>
    <x v="10"/>
    <x v="3"/>
    <x v="3"/>
    <n v="355000"/>
  </r>
  <r>
    <x v="0"/>
    <x v="11"/>
    <x v="3"/>
    <x v="3"/>
    <n v="121000"/>
  </r>
  <r>
    <x v="0"/>
    <x v="12"/>
    <x v="3"/>
    <x v="3"/>
    <n v="603000"/>
  </r>
  <r>
    <x v="0"/>
    <x v="13"/>
    <x v="3"/>
    <x v="3"/>
    <n v="57000"/>
  </r>
  <r>
    <x v="0"/>
    <x v="14"/>
    <x v="3"/>
    <x v="3"/>
    <n v="114000"/>
  </r>
  <r>
    <x v="0"/>
    <x v="15"/>
    <x v="3"/>
    <x v="3"/>
    <n v="603000"/>
  </r>
  <r>
    <x v="0"/>
    <x v="16"/>
    <x v="3"/>
    <x v="3"/>
    <n v="177000"/>
  </r>
  <r>
    <x v="0"/>
    <x v="17"/>
    <x v="3"/>
    <x v="3"/>
    <n v="261000"/>
  </r>
  <r>
    <x v="0"/>
    <x v="0"/>
    <x v="4"/>
    <x v="3"/>
    <n v="959000"/>
  </r>
  <r>
    <x v="0"/>
    <x v="1"/>
    <x v="4"/>
    <x v="3"/>
    <n v="1908000"/>
  </r>
  <r>
    <x v="0"/>
    <x v="2"/>
    <x v="4"/>
    <x v="3"/>
    <n v="285000"/>
  </r>
  <r>
    <x v="0"/>
    <x v="3"/>
    <x v="4"/>
    <x v="3"/>
    <n v="546000"/>
  </r>
  <r>
    <x v="0"/>
    <x v="4"/>
    <x v="4"/>
    <x v="3"/>
    <n v="1373000"/>
  </r>
  <r>
    <x v="0"/>
    <x v="5"/>
    <x v="4"/>
    <x v="3"/>
    <n v="363000"/>
  </r>
  <r>
    <x v="0"/>
    <x v="6"/>
    <x v="4"/>
    <x v="3"/>
    <n v="623000"/>
  </r>
  <r>
    <x v="0"/>
    <x v="7"/>
    <x v="4"/>
    <x v="3"/>
    <n v="1716000"/>
  </r>
  <r>
    <x v="0"/>
    <x v="8"/>
    <x v="4"/>
    <x v="3"/>
    <n v="496000"/>
  </r>
  <r>
    <x v="0"/>
    <x v="9"/>
    <x v="4"/>
    <x v="3"/>
    <n v="772000"/>
  </r>
  <r>
    <x v="0"/>
    <x v="10"/>
    <x v="4"/>
    <x v="3"/>
    <n v="1533000"/>
  </r>
  <r>
    <x v="0"/>
    <x v="11"/>
    <x v="4"/>
    <x v="3"/>
    <n v="426000"/>
  </r>
  <r>
    <x v="0"/>
    <x v="12"/>
    <x v="4"/>
    <x v="3"/>
    <n v="2185000"/>
  </r>
  <r>
    <x v="0"/>
    <x v="13"/>
    <x v="4"/>
    <x v="3"/>
    <n v="261000"/>
  </r>
  <r>
    <x v="0"/>
    <x v="14"/>
    <x v="4"/>
    <x v="3"/>
    <n v="680000"/>
  </r>
  <r>
    <x v="0"/>
    <x v="15"/>
    <x v="4"/>
    <x v="3"/>
    <n v="2972000"/>
  </r>
  <r>
    <x v="0"/>
    <x v="16"/>
    <x v="4"/>
    <x v="3"/>
    <n v="657000"/>
  </r>
  <r>
    <x v="0"/>
    <x v="17"/>
    <x v="4"/>
    <x v="3"/>
    <n v="1259000"/>
  </r>
  <r>
    <x v="0"/>
    <x v="0"/>
    <x v="5"/>
    <x v="3"/>
    <n v="10100"/>
  </r>
  <r>
    <x v="0"/>
    <x v="1"/>
    <x v="5"/>
    <x v="3"/>
    <n v="14000"/>
  </r>
  <r>
    <x v="0"/>
    <x v="2"/>
    <x v="5"/>
    <x v="3"/>
    <n v="2400"/>
  </r>
  <r>
    <x v="0"/>
    <x v="3"/>
    <x v="5"/>
    <x v="3"/>
    <n v="2300"/>
  </r>
  <r>
    <x v="0"/>
    <x v="4"/>
    <x v="5"/>
    <x v="3"/>
    <n v="8800"/>
  </r>
  <r>
    <x v="0"/>
    <x v="5"/>
    <x v="5"/>
    <x v="3"/>
    <n v="4700"/>
  </r>
  <r>
    <x v="0"/>
    <x v="6"/>
    <x v="5"/>
    <x v="3"/>
    <n v="3200"/>
  </r>
  <r>
    <x v="0"/>
    <x v="7"/>
    <x v="5"/>
    <x v="3"/>
    <n v="10700"/>
  </r>
  <r>
    <x v="0"/>
    <x v="8"/>
    <x v="5"/>
    <x v="3"/>
    <n v="3200"/>
  </r>
  <r>
    <x v="0"/>
    <x v="9"/>
    <x v="5"/>
    <x v="3"/>
    <n v="4800"/>
  </r>
  <r>
    <x v="0"/>
    <x v="10"/>
    <x v="5"/>
    <x v="3"/>
    <n v="10600"/>
  </r>
  <r>
    <x v="0"/>
    <x v="11"/>
    <x v="5"/>
    <x v="3"/>
    <n v="3600"/>
  </r>
  <r>
    <x v="0"/>
    <x v="12"/>
    <x v="5"/>
    <x v="3"/>
    <n v="18000"/>
  </r>
  <r>
    <x v="0"/>
    <x v="13"/>
    <x v="5"/>
    <x v="3"/>
    <n v="1700"/>
  </r>
  <r>
    <x v="0"/>
    <x v="14"/>
    <x v="5"/>
    <x v="3"/>
    <n v="3400"/>
  </r>
  <r>
    <x v="0"/>
    <x v="15"/>
    <x v="5"/>
    <x v="3"/>
    <n v="18000"/>
  </r>
  <r>
    <x v="0"/>
    <x v="16"/>
    <x v="5"/>
    <x v="3"/>
    <n v="5300"/>
  </r>
  <r>
    <x v="0"/>
    <x v="17"/>
    <x v="5"/>
    <x v="3"/>
    <n v="7800"/>
  </r>
  <r>
    <x v="0"/>
    <x v="0"/>
    <x v="6"/>
    <x v="3"/>
    <n v="94.950495049504951"/>
  </r>
  <r>
    <x v="0"/>
    <x v="1"/>
    <x v="6"/>
    <x v="3"/>
    <n v="136.28571428571428"/>
  </r>
  <r>
    <x v="0"/>
    <x v="2"/>
    <x v="6"/>
    <x v="3"/>
    <n v="118.75"/>
  </r>
  <r>
    <x v="0"/>
    <x v="3"/>
    <x v="6"/>
    <x v="3"/>
    <n v="237.39130434782609"/>
  </r>
  <r>
    <x v="0"/>
    <x v="4"/>
    <x v="6"/>
    <x v="3"/>
    <n v="156.02272727272728"/>
  </r>
  <r>
    <x v="0"/>
    <x v="5"/>
    <x v="6"/>
    <x v="3"/>
    <n v="77.234042553191486"/>
  </r>
  <r>
    <x v="0"/>
    <x v="6"/>
    <x v="6"/>
    <x v="3"/>
    <n v="194.6875"/>
  </r>
  <r>
    <x v="0"/>
    <x v="7"/>
    <x v="6"/>
    <x v="3"/>
    <n v="160.37383177570092"/>
  </r>
  <r>
    <x v="0"/>
    <x v="8"/>
    <x v="6"/>
    <x v="3"/>
    <n v="155"/>
  </r>
  <r>
    <x v="0"/>
    <x v="9"/>
    <x v="6"/>
    <x v="3"/>
    <n v="160.83333333333334"/>
  </r>
  <r>
    <x v="0"/>
    <x v="10"/>
    <x v="6"/>
    <x v="3"/>
    <n v="144.62264150943398"/>
  </r>
  <r>
    <x v="0"/>
    <x v="11"/>
    <x v="6"/>
    <x v="3"/>
    <n v="118.33333333333333"/>
  </r>
  <r>
    <x v="0"/>
    <x v="12"/>
    <x v="6"/>
    <x v="3"/>
    <n v="121.38888888888889"/>
  </r>
  <r>
    <x v="0"/>
    <x v="13"/>
    <x v="6"/>
    <x v="3"/>
    <n v="153.52941176470588"/>
  </r>
  <r>
    <x v="0"/>
    <x v="14"/>
    <x v="6"/>
    <x v="3"/>
    <n v="200"/>
  </r>
  <r>
    <x v="0"/>
    <x v="15"/>
    <x v="6"/>
    <x v="3"/>
    <n v="165.11111111111111"/>
  </r>
  <r>
    <x v="0"/>
    <x v="16"/>
    <x v="6"/>
    <x v="3"/>
    <n v="123.9622641509434"/>
  </r>
  <r>
    <x v="0"/>
    <x v="17"/>
    <x v="6"/>
    <x v="3"/>
    <n v="161.41025641025641"/>
  </r>
  <r>
    <x v="0"/>
    <x v="18"/>
    <x v="3"/>
    <x v="3"/>
    <m/>
  </r>
  <r>
    <x v="0"/>
    <x v="18"/>
    <x v="4"/>
    <x v="3"/>
    <m/>
  </r>
  <r>
    <x v="1"/>
    <x v="0"/>
    <x v="0"/>
    <x v="0"/>
    <n v="190000"/>
  </r>
  <r>
    <x v="1"/>
    <x v="1"/>
    <x v="0"/>
    <x v="0"/>
    <n v="0"/>
  </r>
  <r>
    <x v="1"/>
    <x v="2"/>
    <x v="0"/>
    <x v="0"/>
    <n v="42000"/>
  </r>
  <r>
    <x v="1"/>
    <x v="3"/>
    <x v="0"/>
    <x v="0"/>
    <n v="28000"/>
  </r>
  <r>
    <x v="1"/>
    <x v="4"/>
    <x v="0"/>
    <x v="0"/>
    <n v="84000"/>
  </r>
  <r>
    <x v="1"/>
    <x v="5"/>
    <x v="0"/>
    <x v="0"/>
    <n v="42000"/>
  </r>
  <r>
    <x v="1"/>
    <x v="6"/>
    <x v="0"/>
    <x v="0"/>
    <n v="174000"/>
  </r>
  <r>
    <x v="1"/>
    <x v="7"/>
    <x v="0"/>
    <x v="0"/>
    <n v="234000"/>
  </r>
  <r>
    <x v="1"/>
    <x v="8"/>
    <x v="0"/>
    <x v="0"/>
    <n v="28000"/>
  </r>
  <r>
    <x v="1"/>
    <x v="9"/>
    <x v="0"/>
    <x v="0"/>
    <n v="56000"/>
  </r>
  <r>
    <x v="1"/>
    <x v="10"/>
    <x v="0"/>
    <x v="0"/>
    <n v="196000"/>
  </r>
  <r>
    <x v="1"/>
    <x v="11"/>
    <x v="0"/>
    <x v="0"/>
    <n v="189000"/>
  </r>
  <r>
    <x v="1"/>
    <x v="12"/>
    <x v="0"/>
    <x v="0"/>
    <n v="347000"/>
  </r>
  <r>
    <x v="1"/>
    <x v="13"/>
    <x v="0"/>
    <x v="0"/>
    <n v="15000"/>
  </r>
  <r>
    <x v="1"/>
    <x v="14"/>
    <x v="0"/>
    <x v="0"/>
    <n v="0"/>
  </r>
  <r>
    <x v="1"/>
    <x v="15"/>
    <x v="0"/>
    <x v="0"/>
    <n v="210000"/>
  </r>
  <r>
    <x v="1"/>
    <x v="16"/>
    <x v="0"/>
    <x v="0"/>
    <n v="42000"/>
  </r>
  <r>
    <x v="1"/>
    <x v="17"/>
    <x v="0"/>
    <x v="0"/>
    <n v="126000"/>
  </r>
  <r>
    <x v="1"/>
    <x v="0"/>
    <x v="1"/>
    <x v="0"/>
    <n v="-39000"/>
  </r>
  <r>
    <x v="1"/>
    <x v="1"/>
    <x v="1"/>
    <x v="0"/>
    <n v="0"/>
  </r>
  <r>
    <x v="1"/>
    <x v="2"/>
    <x v="1"/>
    <x v="0"/>
    <n v="-9000"/>
  </r>
  <r>
    <x v="1"/>
    <x v="3"/>
    <x v="1"/>
    <x v="0"/>
    <n v="-6000"/>
  </r>
  <r>
    <x v="1"/>
    <x v="4"/>
    <x v="1"/>
    <x v="0"/>
    <n v="-17000"/>
  </r>
  <r>
    <x v="1"/>
    <x v="5"/>
    <x v="1"/>
    <x v="0"/>
    <n v="-9000"/>
  </r>
  <r>
    <x v="1"/>
    <x v="6"/>
    <x v="1"/>
    <x v="0"/>
    <n v="-20000"/>
  </r>
  <r>
    <x v="1"/>
    <x v="7"/>
    <x v="1"/>
    <x v="0"/>
    <n v="-35000"/>
  </r>
  <r>
    <x v="1"/>
    <x v="8"/>
    <x v="1"/>
    <x v="0"/>
    <n v="-6000"/>
  </r>
  <r>
    <x v="1"/>
    <x v="9"/>
    <x v="1"/>
    <x v="0"/>
    <n v="-11000"/>
  </r>
  <r>
    <x v="1"/>
    <x v="10"/>
    <x v="1"/>
    <x v="0"/>
    <n v="-41000"/>
  </r>
  <r>
    <x v="1"/>
    <x v="11"/>
    <x v="1"/>
    <x v="0"/>
    <n v="-33000"/>
  </r>
  <r>
    <x v="1"/>
    <x v="12"/>
    <x v="1"/>
    <x v="0"/>
    <n v="-56000"/>
  </r>
  <r>
    <x v="1"/>
    <x v="13"/>
    <x v="1"/>
    <x v="0"/>
    <n v="-3000"/>
  </r>
  <r>
    <x v="1"/>
    <x v="14"/>
    <x v="1"/>
    <x v="0"/>
    <n v="0"/>
  </r>
  <r>
    <x v="1"/>
    <x v="15"/>
    <x v="1"/>
    <x v="0"/>
    <n v="-44000"/>
  </r>
  <r>
    <x v="1"/>
    <x v="16"/>
    <x v="1"/>
    <x v="0"/>
    <n v="-9000"/>
  </r>
  <r>
    <x v="1"/>
    <x v="17"/>
    <x v="1"/>
    <x v="0"/>
    <n v="-26000"/>
  </r>
  <r>
    <x v="1"/>
    <x v="0"/>
    <x v="2"/>
    <x v="0"/>
    <n v="151000"/>
  </r>
  <r>
    <x v="1"/>
    <x v="1"/>
    <x v="2"/>
    <x v="0"/>
    <n v="0"/>
  </r>
  <r>
    <x v="1"/>
    <x v="2"/>
    <x v="2"/>
    <x v="0"/>
    <n v="33000"/>
  </r>
  <r>
    <x v="1"/>
    <x v="3"/>
    <x v="2"/>
    <x v="0"/>
    <n v="22000"/>
  </r>
  <r>
    <x v="1"/>
    <x v="4"/>
    <x v="2"/>
    <x v="0"/>
    <n v="67000"/>
  </r>
  <r>
    <x v="1"/>
    <x v="5"/>
    <x v="2"/>
    <x v="0"/>
    <n v="33000"/>
  </r>
  <r>
    <x v="1"/>
    <x v="6"/>
    <x v="2"/>
    <x v="0"/>
    <n v="154000"/>
  </r>
  <r>
    <x v="1"/>
    <x v="7"/>
    <x v="2"/>
    <x v="0"/>
    <n v="199000"/>
  </r>
  <r>
    <x v="1"/>
    <x v="8"/>
    <x v="2"/>
    <x v="0"/>
    <n v="22000"/>
  </r>
  <r>
    <x v="1"/>
    <x v="9"/>
    <x v="2"/>
    <x v="0"/>
    <n v="45000"/>
  </r>
  <r>
    <x v="1"/>
    <x v="10"/>
    <x v="2"/>
    <x v="0"/>
    <n v="155000"/>
  </r>
  <r>
    <x v="1"/>
    <x v="11"/>
    <x v="2"/>
    <x v="0"/>
    <n v="156000"/>
  </r>
  <r>
    <x v="1"/>
    <x v="12"/>
    <x v="2"/>
    <x v="0"/>
    <n v="291000"/>
  </r>
  <r>
    <x v="1"/>
    <x v="13"/>
    <x v="2"/>
    <x v="0"/>
    <n v="12000"/>
  </r>
  <r>
    <x v="1"/>
    <x v="14"/>
    <x v="2"/>
    <x v="0"/>
    <n v="0"/>
  </r>
  <r>
    <x v="1"/>
    <x v="15"/>
    <x v="2"/>
    <x v="0"/>
    <n v="166000"/>
  </r>
  <r>
    <x v="1"/>
    <x v="16"/>
    <x v="2"/>
    <x v="0"/>
    <n v="33000"/>
  </r>
  <r>
    <x v="1"/>
    <x v="17"/>
    <x v="2"/>
    <x v="0"/>
    <n v="100000"/>
  </r>
  <r>
    <x v="1"/>
    <x v="0"/>
    <x v="3"/>
    <x v="0"/>
    <n v="45000"/>
  </r>
  <r>
    <x v="1"/>
    <x v="1"/>
    <x v="3"/>
    <x v="0"/>
    <n v="0"/>
  </r>
  <r>
    <x v="1"/>
    <x v="2"/>
    <x v="3"/>
    <x v="0"/>
    <n v="10000"/>
  </r>
  <r>
    <x v="1"/>
    <x v="3"/>
    <x v="3"/>
    <x v="0"/>
    <n v="6000"/>
  </r>
  <r>
    <x v="1"/>
    <x v="4"/>
    <x v="3"/>
    <x v="0"/>
    <n v="19000"/>
  </r>
  <r>
    <x v="1"/>
    <x v="5"/>
    <x v="3"/>
    <x v="0"/>
    <n v="10000"/>
  </r>
  <r>
    <x v="1"/>
    <x v="6"/>
    <x v="3"/>
    <x v="0"/>
    <n v="26000"/>
  </r>
  <r>
    <x v="1"/>
    <x v="7"/>
    <x v="3"/>
    <x v="0"/>
    <n v="48000"/>
  </r>
  <r>
    <x v="1"/>
    <x v="8"/>
    <x v="3"/>
    <x v="0"/>
    <n v="6000"/>
  </r>
  <r>
    <x v="1"/>
    <x v="9"/>
    <x v="3"/>
    <x v="0"/>
    <n v="13000"/>
  </r>
  <r>
    <x v="1"/>
    <x v="10"/>
    <x v="3"/>
    <x v="0"/>
    <n v="45000"/>
  </r>
  <r>
    <x v="1"/>
    <x v="11"/>
    <x v="3"/>
    <x v="0"/>
    <n v="35000"/>
  </r>
  <r>
    <x v="1"/>
    <x v="12"/>
    <x v="3"/>
    <x v="0"/>
    <n v="77000"/>
  </r>
  <r>
    <x v="1"/>
    <x v="13"/>
    <x v="3"/>
    <x v="0"/>
    <n v="3000"/>
  </r>
  <r>
    <x v="1"/>
    <x v="14"/>
    <x v="3"/>
    <x v="0"/>
    <n v="0"/>
  </r>
  <r>
    <x v="1"/>
    <x v="15"/>
    <x v="3"/>
    <x v="0"/>
    <n v="48000"/>
  </r>
  <r>
    <x v="1"/>
    <x v="16"/>
    <x v="3"/>
    <x v="0"/>
    <n v="10000"/>
  </r>
  <r>
    <x v="1"/>
    <x v="17"/>
    <x v="3"/>
    <x v="0"/>
    <n v="29000"/>
  </r>
  <r>
    <x v="1"/>
    <x v="0"/>
    <x v="4"/>
    <x v="0"/>
    <n v="196000"/>
  </r>
  <r>
    <x v="1"/>
    <x v="1"/>
    <x v="4"/>
    <x v="0"/>
    <n v="0"/>
  </r>
  <r>
    <x v="1"/>
    <x v="2"/>
    <x v="4"/>
    <x v="0"/>
    <n v="43000"/>
  </r>
  <r>
    <x v="1"/>
    <x v="3"/>
    <x v="4"/>
    <x v="0"/>
    <n v="28000"/>
  </r>
  <r>
    <x v="1"/>
    <x v="4"/>
    <x v="4"/>
    <x v="0"/>
    <n v="86000"/>
  </r>
  <r>
    <x v="1"/>
    <x v="5"/>
    <x v="4"/>
    <x v="0"/>
    <n v="43000"/>
  </r>
  <r>
    <x v="1"/>
    <x v="6"/>
    <x v="4"/>
    <x v="0"/>
    <n v="180000"/>
  </r>
  <r>
    <x v="1"/>
    <x v="7"/>
    <x v="4"/>
    <x v="0"/>
    <n v="247000"/>
  </r>
  <r>
    <x v="1"/>
    <x v="8"/>
    <x v="4"/>
    <x v="0"/>
    <n v="28000"/>
  </r>
  <r>
    <x v="1"/>
    <x v="9"/>
    <x v="4"/>
    <x v="0"/>
    <n v="58000"/>
  </r>
  <r>
    <x v="1"/>
    <x v="10"/>
    <x v="4"/>
    <x v="0"/>
    <n v="200000"/>
  </r>
  <r>
    <x v="1"/>
    <x v="11"/>
    <x v="4"/>
    <x v="0"/>
    <n v="191000"/>
  </r>
  <r>
    <x v="1"/>
    <x v="12"/>
    <x v="4"/>
    <x v="0"/>
    <n v="368000"/>
  </r>
  <r>
    <x v="1"/>
    <x v="13"/>
    <x v="4"/>
    <x v="0"/>
    <n v="15000"/>
  </r>
  <r>
    <x v="1"/>
    <x v="14"/>
    <x v="4"/>
    <x v="0"/>
    <n v="0"/>
  </r>
  <r>
    <x v="1"/>
    <x v="15"/>
    <x v="4"/>
    <x v="0"/>
    <n v="214000"/>
  </r>
  <r>
    <x v="1"/>
    <x v="16"/>
    <x v="4"/>
    <x v="0"/>
    <n v="43000"/>
  </r>
  <r>
    <x v="1"/>
    <x v="17"/>
    <x v="4"/>
    <x v="0"/>
    <n v="129000"/>
  </r>
  <r>
    <x v="1"/>
    <x v="0"/>
    <x v="5"/>
    <x v="0"/>
    <n v="1400"/>
  </r>
  <r>
    <x v="1"/>
    <x v="1"/>
    <x v="5"/>
    <x v="0"/>
    <n v="0"/>
  </r>
  <r>
    <x v="1"/>
    <x v="2"/>
    <x v="5"/>
    <x v="0"/>
    <n v="300"/>
  </r>
  <r>
    <x v="1"/>
    <x v="3"/>
    <x v="5"/>
    <x v="0"/>
    <n v="200"/>
  </r>
  <r>
    <x v="1"/>
    <x v="4"/>
    <x v="5"/>
    <x v="0"/>
    <n v="600"/>
  </r>
  <r>
    <x v="1"/>
    <x v="5"/>
    <x v="5"/>
    <x v="0"/>
    <n v="300"/>
  </r>
  <r>
    <x v="1"/>
    <x v="6"/>
    <x v="5"/>
    <x v="0"/>
    <n v="800"/>
  </r>
  <r>
    <x v="1"/>
    <x v="7"/>
    <x v="5"/>
    <x v="0"/>
    <n v="1500"/>
  </r>
  <r>
    <x v="1"/>
    <x v="8"/>
    <x v="5"/>
    <x v="0"/>
    <n v="200"/>
  </r>
  <r>
    <x v="1"/>
    <x v="9"/>
    <x v="5"/>
    <x v="0"/>
    <n v="400"/>
  </r>
  <r>
    <x v="1"/>
    <x v="10"/>
    <x v="5"/>
    <x v="0"/>
    <n v="1400"/>
  </r>
  <r>
    <x v="1"/>
    <x v="11"/>
    <x v="5"/>
    <x v="0"/>
    <n v="1100"/>
  </r>
  <r>
    <x v="1"/>
    <x v="12"/>
    <x v="5"/>
    <x v="0"/>
    <n v="2400"/>
  </r>
  <r>
    <x v="1"/>
    <x v="13"/>
    <x v="5"/>
    <x v="0"/>
    <n v="100"/>
  </r>
  <r>
    <x v="1"/>
    <x v="14"/>
    <x v="5"/>
    <x v="0"/>
    <n v="0"/>
  </r>
  <r>
    <x v="1"/>
    <x v="15"/>
    <x v="5"/>
    <x v="0"/>
    <n v="1500"/>
  </r>
  <r>
    <x v="1"/>
    <x v="16"/>
    <x v="5"/>
    <x v="0"/>
    <n v="300"/>
  </r>
  <r>
    <x v="1"/>
    <x v="17"/>
    <x v="5"/>
    <x v="0"/>
    <n v="900"/>
  </r>
  <r>
    <x v="1"/>
    <x v="0"/>
    <x v="6"/>
    <x v="0"/>
    <n v="140"/>
  </r>
  <r>
    <x v="1"/>
    <x v="1"/>
    <x v="6"/>
    <x v="0"/>
    <m/>
  </r>
  <r>
    <x v="1"/>
    <x v="2"/>
    <x v="6"/>
    <x v="0"/>
    <n v="143"/>
  </r>
  <r>
    <x v="1"/>
    <x v="3"/>
    <x v="6"/>
    <x v="0"/>
    <n v="140"/>
  </r>
  <r>
    <x v="1"/>
    <x v="4"/>
    <x v="6"/>
    <x v="0"/>
    <n v="143"/>
  </r>
  <r>
    <x v="1"/>
    <x v="5"/>
    <x v="6"/>
    <x v="0"/>
    <n v="143"/>
  </r>
  <r>
    <x v="1"/>
    <x v="6"/>
    <x v="6"/>
    <x v="0"/>
    <n v="225"/>
  </r>
  <r>
    <x v="1"/>
    <x v="7"/>
    <x v="6"/>
    <x v="0"/>
    <n v="165"/>
  </r>
  <r>
    <x v="1"/>
    <x v="8"/>
    <x v="6"/>
    <x v="0"/>
    <n v="140"/>
  </r>
  <r>
    <x v="1"/>
    <x v="9"/>
    <x v="6"/>
    <x v="0"/>
    <n v="145"/>
  </r>
  <r>
    <x v="1"/>
    <x v="10"/>
    <x v="6"/>
    <x v="0"/>
    <n v="143"/>
  </r>
  <r>
    <x v="1"/>
    <x v="11"/>
    <x v="6"/>
    <x v="0"/>
    <n v="174"/>
  </r>
  <r>
    <x v="1"/>
    <x v="12"/>
    <x v="6"/>
    <x v="0"/>
    <n v="153"/>
  </r>
  <r>
    <x v="1"/>
    <x v="13"/>
    <x v="6"/>
    <x v="0"/>
    <n v="150"/>
  </r>
  <r>
    <x v="1"/>
    <x v="14"/>
    <x v="6"/>
    <x v="0"/>
    <m/>
  </r>
  <r>
    <x v="1"/>
    <x v="15"/>
    <x v="6"/>
    <x v="0"/>
    <n v="143"/>
  </r>
  <r>
    <x v="1"/>
    <x v="16"/>
    <x v="6"/>
    <x v="0"/>
    <n v="143"/>
  </r>
  <r>
    <x v="1"/>
    <x v="17"/>
    <x v="6"/>
    <x v="0"/>
    <n v="143"/>
  </r>
  <r>
    <x v="1"/>
    <x v="0"/>
    <x v="0"/>
    <x v="1"/>
    <n v="171730.17"/>
  </r>
  <r>
    <x v="1"/>
    <x v="1"/>
    <x v="0"/>
    <x v="1"/>
    <n v="83909.84"/>
  </r>
  <r>
    <x v="1"/>
    <x v="2"/>
    <x v="0"/>
    <x v="1"/>
    <n v="24990.97"/>
  </r>
  <r>
    <x v="1"/>
    <x v="3"/>
    <x v="0"/>
    <x v="1"/>
    <n v="57867.16"/>
  </r>
  <r>
    <x v="1"/>
    <x v="4"/>
    <x v="0"/>
    <x v="1"/>
    <n v="302029.84999999998"/>
  </r>
  <r>
    <x v="1"/>
    <x v="5"/>
    <x v="0"/>
    <x v="1"/>
    <n v="19694.080000000002"/>
  </r>
  <r>
    <x v="1"/>
    <x v="6"/>
    <x v="0"/>
    <x v="1"/>
    <n v="155995.57999999999"/>
  </r>
  <r>
    <x v="1"/>
    <x v="7"/>
    <x v="0"/>
    <x v="1"/>
    <n v="231438.1"/>
  </r>
  <r>
    <x v="1"/>
    <x v="8"/>
    <x v="0"/>
    <x v="1"/>
    <n v="83540.259999999995"/>
  </r>
  <r>
    <x v="1"/>
    <x v="9"/>
    <x v="0"/>
    <x v="1"/>
    <n v="62603.28"/>
  </r>
  <r>
    <x v="1"/>
    <x v="10"/>
    <x v="0"/>
    <x v="1"/>
    <n v="100926.5"/>
  </r>
  <r>
    <x v="1"/>
    <x v="11"/>
    <x v="0"/>
    <x v="1"/>
    <n v="126008.01"/>
  </r>
  <r>
    <x v="1"/>
    <x v="12"/>
    <x v="0"/>
    <x v="1"/>
    <n v="374668.24"/>
  </r>
  <r>
    <x v="1"/>
    <x v="13"/>
    <x v="0"/>
    <x v="1"/>
    <n v="73023.22"/>
  </r>
  <r>
    <x v="1"/>
    <x v="14"/>
    <x v="0"/>
    <x v="1"/>
    <n v="1604.59"/>
  </r>
  <r>
    <x v="1"/>
    <x v="15"/>
    <x v="0"/>
    <x v="1"/>
    <n v="174572.51"/>
  </r>
  <r>
    <x v="1"/>
    <x v="16"/>
    <x v="0"/>
    <x v="1"/>
    <n v="55776.87"/>
  </r>
  <r>
    <x v="1"/>
    <x v="17"/>
    <x v="0"/>
    <x v="1"/>
    <n v="17817.48"/>
  </r>
  <r>
    <x v="1"/>
    <x v="0"/>
    <x v="1"/>
    <x v="1"/>
    <n v="-33722"/>
  </r>
  <r>
    <x v="1"/>
    <x v="1"/>
    <x v="1"/>
    <x v="1"/>
    <n v="-19340"/>
  </r>
  <r>
    <x v="1"/>
    <x v="2"/>
    <x v="1"/>
    <x v="1"/>
    <n v="-5611"/>
  </r>
  <r>
    <x v="1"/>
    <x v="3"/>
    <x v="1"/>
    <x v="1"/>
    <n v="-12894"/>
  </r>
  <r>
    <x v="1"/>
    <x v="4"/>
    <x v="1"/>
    <x v="1"/>
    <n v="-68853"/>
  </r>
  <r>
    <x v="1"/>
    <x v="5"/>
    <x v="1"/>
    <x v="1"/>
    <n v="-4923"/>
  </r>
  <r>
    <x v="1"/>
    <x v="6"/>
    <x v="1"/>
    <x v="1"/>
    <n v="-24082"/>
  </r>
  <r>
    <x v="1"/>
    <x v="7"/>
    <x v="1"/>
    <x v="1"/>
    <n v="-42406"/>
  </r>
  <r>
    <x v="1"/>
    <x v="8"/>
    <x v="1"/>
    <x v="1"/>
    <n v="-19971"/>
  </r>
  <r>
    <x v="1"/>
    <x v="9"/>
    <x v="1"/>
    <x v="1"/>
    <n v="-14075"/>
  </r>
  <r>
    <x v="1"/>
    <x v="10"/>
    <x v="1"/>
    <x v="1"/>
    <n v="-21479"/>
  </r>
  <r>
    <x v="1"/>
    <x v="11"/>
    <x v="1"/>
    <x v="1"/>
    <n v="-24313"/>
  </r>
  <r>
    <x v="1"/>
    <x v="12"/>
    <x v="1"/>
    <x v="1"/>
    <n v="-73733"/>
  </r>
  <r>
    <x v="1"/>
    <x v="13"/>
    <x v="1"/>
    <x v="1"/>
    <n v="-15440"/>
  </r>
  <r>
    <x v="1"/>
    <x v="14"/>
    <x v="1"/>
    <x v="1"/>
    <n v="-316"/>
  </r>
  <r>
    <x v="1"/>
    <x v="15"/>
    <x v="1"/>
    <x v="1"/>
    <n v="-41299"/>
  </r>
  <r>
    <x v="1"/>
    <x v="16"/>
    <x v="1"/>
    <x v="1"/>
    <n v="-12848"/>
  </r>
  <r>
    <x v="1"/>
    <x v="17"/>
    <x v="1"/>
    <x v="1"/>
    <n v="-4297"/>
  </r>
  <r>
    <x v="1"/>
    <x v="0"/>
    <x v="2"/>
    <x v="1"/>
    <n v="138008.17000000001"/>
  </r>
  <r>
    <x v="1"/>
    <x v="1"/>
    <x v="2"/>
    <x v="1"/>
    <n v="64569.84"/>
  </r>
  <r>
    <x v="1"/>
    <x v="2"/>
    <x v="2"/>
    <x v="1"/>
    <n v="19379.97"/>
  </r>
  <r>
    <x v="1"/>
    <x v="3"/>
    <x v="2"/>
    <x v="1"/>
    <n v="44973.16"/>
  </r>
  <r>
    <x v="1"/>
    <x v="4"/>
    <x v="2"/>
    <x v="1"/>
    <n v="233176.84999999998"/>
  </r>
  <r>
    <x v="1"/>
    <x v="5"/>
    <x v="2"/>
    <x v="1"/>
    <n v="14771.080000000002"/>
  </r>
  <r>
    <x v="1"/>
    <x v="6"/>
    <x v="2"/>
    <x v="1"/>
    <n v="131913.57999999999"/>
  </r>
  <r>
    <x v="1"/>
    <x v="7"/>
    <x v="2"/>
    <x v="1"/>
    <n v="189032.1"/>
  </r>
  <r>
    <x v="1"/>
    <x v="8"/>
    <x v="2"/>
    <x v="1"/>
    <n v="63569.259999999995"/>
  </r>
  <r>
    <x v="1"/>
    <x v="9"/>
    <x v="2"/>
    <x v="1"/>
    <n v="48528.28"/>
  </r>
  <r>
    <x v="1"/>
    <x v="10"/>
    <x v="2"/>
    <x v="1"/>
    <n v="79447.5"/>
  </r>
  <r>
    <x v="1"/>
    <x v="11"/>
    <x v="2"/>
    <x v="1"/>
    <n v="101695.01"/>
  </r>
  <r>
    <x v="1"/>
    <x v="12"/>
    <x v="2"/>
    <x v="1"/>
    <n v="300935.24"/>
  </r>
  <r>
    <x v="1"/>
    <x v="13"/>
    <x v="2"/>
    <x v="1"/>
    <n v="57583.22"/>
  </r>
  <r>
    <x v="1"/>
    <x v="14"/>
    <x v="2"/>
    <x v="1"/>
    <n v="1288.5899999999999"/>
  </r>
  <r>
    <x v="1"/>
    <x v="15"/>
    <x v="2"/>
    <x v="1"/>
    <n v="133273.51"/>
  </r>
  <r>
    <x v="1"/>
    <x v="16"/>
    <x v="2"/>
    <x v="1"/>
    <n v="42928.87"/>
  </r>
  <r>
    <x v="1"/>
    <x v="17"/>
    <x v="2"/>
    <x v="1"/>
    <n v="13520.48"/>
  </r>
  <r>
    <x v="1"/>
    <x v="0"/>
    <x v="3"/>
    <x v="1"/>
    <n v="39662.76"/>
  </r>
  <r>
    <x v="1"/>
    <x v="1"/>
    <x v="3"/>
    <x v="1"/>
    <n v="13035.58"/>
  </r>
  <r>
    <x v="1"/>
    <x v="2"/>
    <x v="3"/>
    <x v="1"/>
    <n v="6919.36"/>
  </r>
  <r>
    <x v="1"/>
    <x v="3"/>
    <x v="3"/>
    <x v="1"/>
    <n v="11521.97"/>
  </r>
  <r>
    <x v="1"/>
    <x v="4"/>
    <x v="3"/>
    <x v="1"/>
    <n v="59308.800000000003"/>
  </r>
  <r>
    <x v="1"/>
    <x v="5"/>
    <x v="3"/>
    <x v="1"/>
    <n v="4849.7299999999996"/>
  </r>
  <r>
    <x v="1"/>
    <x v="6"/>
    <x v="3"/>
    <x v="1"/>
    <n v="22271.69"/>
  </r>
  <r>
    <x v="1"/>
    <x v="7"/>
    <x v="3"/>
    <x v="1"/>
    <n v="43647.57"/>
  </r>
  <r>
    <x v="1"/>
    <x v="8"/>
    <x v="3"/>
    <x v="1"/>
    <n v="17947.09"/>
  </r>
  <r>
    <x v="1"/>
    <x v="9"/>
    <x v="3"/>
    <x v="1"/>
    <n v="14672.75"/>
  </r>
  <r>
    <x v="1"/>
    <x v="10"/>
    <x v="3"/>
    <x v="1"/>
    <n v="16495.259999999998"/>
  </r>
  <r>
    <x v="1"/>
    <x v="11"/>
    <x v="3"/>
    <x v="1"/>
    <n v="26132.94"/>
  </r>
  <r>
    <x v="1"/>
    <x v="12"/>
    <x v="3"/>
    <x v="1"/>
    <n v="83897.24"/>
  </r>
  <r>
    <x v="1"/>
    <x v="13"/>
    <x v="3"/>
    <x v="1"/>
    <n v="11830.87"/>
  </r>
  <r>
    <x v="1"/>
    <x v="14"/>
    <x v="3"/>
    <x v="1"/>
    <n v="154.44999999999999"/>
  </r>
  <r>
    <x v="1"/>
    <x v="15"/>
    <x v="3"/>
    <x v="1"/>
    <n v="30673.77"/>
  </r>
  <r>
    <x v="1"/>
    <x v="16"/>
    <x v="3"/>
    <x v="1"/>
    <n v="13591.6"/>
  </r>
  <r>
    <x v="1"/>
    <x v="17"/>
    <x v="3"/>
    <x v="1"/>
    <n v="4880.62"/>
  </r>
  <r>
    <x v="1"/>
    <x v="0"/>
    <x v="4"/>
    <x v="1"/>
    <n v="177670.93000000002"/>
  </r>
  <r>
    <x v="1"/>
    <x v="1"/>
    <x v="4"/>
    <x v="1"/>
    <n v="77605.42"/>
  </r>
  <r>
    <x v="1"/>
    <x v="2"/>
    <x v="4"/>
    <x v="1"/>
    <n v="26299.33"/>
  </r>
  <r>
    <x v="1"/>
    <x v="3"/>
    <x v="4"/>
    <x v="1"/>
    <n v="56495.130000000005"/>
  </r>
  <r>
    <x v="1"/>
    <x v="4"/>
    <x v="4"/>
    <x v="1"/>
    <n v="292485.64999999997"/>
  </r>
  <r>
    <x v="1"/>
    <x v="5"/>
    <x v="4"/>
    <x v="1"/>
    <n v="19620.810000000001"/>
  </r>
  <r>
    <x v="1"/>
    <x v="6"/>
    <x v="4"/>
    <x v="1"/>
    <n v="154185.26999999999"/>
  </r>
  <r>
    <x v="1"/>
    <x v="7"/>
    <x v="4"/>
    <x v="1"/>
    <n v="232679.67"/>
  </r>
  <r>
    <x v="1"/>
    <x v="8"/>
    <x v="4"/>
    <x v="1"/>
    <n v="81516.349999999991"/>
  </r>
  <r>
    <x v="1"/>
    <x v="9"/>
    <x v="4"/>
    <x v="1"/>
    <n v="63201.03"/>
  </r>
  <r>
    <x v="1"/>
    <x v="10"/>
    <x v="4"/>
    <x v="1"/>
    <n v="95942.76"/>
  </r>
  <r>
    <x v="1"/>
    <x v="11"/>
    <x v="4"/>
    <x v="1"/>
    <n v="127827.95"/>
  </r>
  <r>
    <x v="1"/>
    <x v="12"/>
    <x v="4"/>
    <x v="1"/>
    <n v="384832.48"/>
  </r>
  <r>
    <x v="1"/>
    <x v="13"/>
    <x v="4"/>
    <x v="1"/>
    <n v="69414.09"/>
  </r>
  <r>
    <x v="1"/>
    <x v="14"/>
    <x v="4"/>
    <x v="1"/>
    <n v="1443.04"/>
  </r>
  <r>
    <x v="1"/>
    <x v="15"/>
    <x v="4"/>
    <x v="1"/>
    <n v="163947.28"/>
  </r>
  <r>
    <x v="1"/>
    <x v="16"/>
    <x v="4"/>
    <x v="1"/>
    <n v="56520.47"/>
  </r>
  <r>
    <x v="1"/>
    <x v="17"/>
    <x v="4"/>
    <x v="1"/>
    <n v="18401.099999999999"/>
  </r>
  <r>
    <x v="1"/>
    <x v="0"/>
    <x v="5"/>
    <x v="1"/>
    <n v="1284"/>
  </r>
  <r>
    <x v="1"/>
    <x v="1"/>
    <x v="5"/>
    <x v="1"/>
    <n v="422"/>
  </r>
  <r>
    <x v="1"/>
    <x v="2"/>
    <x v="5"/>
    <x v="1"/>
    <n v="224"/>
  </r>
  <r>
    <x v="1"/>
    <x v="3"/>
    <x v="5"/>
    <x v="1"/>
    <n v="373"/>
  </r>
  <r>
    <x v="1"/>
    <x v="4"/>
    <x v="5"/>
    <x v="1"/>
    <n v="1920"/>
  </r>
  <r>
    <x v="1"/>
    <x v="5"/>
    <x v="5"/>
    <x v="1"/>
    <n v="157"/>
  </r>
  <r>
    <x v="1"/>
    <x v="6"/>
    <x v="5"/>
    <x v="1"/>
    <n v="721"/>
  </r>
  <r>
    <x v="1"/>
    <x v="7"/>
    <x v="5"/>
    <x v="1"/>
    <n v="1413"/>
  </r>
  <r>
    <x v="1"/>
    <x v="8"/>
    <x v="5"/>
    <x v="1"/>
    <n v="581"/>
  </r>
  <r>
    <x v="1"/>
    <x v="9"/>
    <x v="5"/>
    <x v="1"/>
    <n v="475"/>
  </r>
  <r>
    <x v="1"/>
    <x v="10"/>
    <x v="5"/>
    <x v="1"/>
    <n v="534"/>
  </r>
  <r>
    <x v="1"/>
    <x v="11"/>
    <x v="5"/>
    <x v="1"/>
    <n v="846"/>
  </r>
  <r>
    <x v="1"/>
    <x v="12"/>
    <x v="5"/>
    <x v="1"/>
    <n v="2716"/>
  </r>
  <r>
    <x v="1"/>
    <x v="13"/>
    <x v="5"/>
    <x v="1"/>
    <n v="383"/>
  </r>
  <r>
    <x v="1"/>
    <x v="14"/>
    <x v="5"/>
    <x v="1"/>
    <n v="5"/>
  </r>
  <r>
    <x v="1"/>
    <x v="15"/>
    <x v="5"/>
    <x v="1"/>
    <n v="993"/>
  </r>
  <r>
    <x v="1"/>
    <x v="16"/>
    <x v="5"/>
    <x v="1"/>
    <n v="440"/>
  </r>
  <r>
    <x v="1"/>
    <x v="17"/>
    <x v="5"/>
    <x v="1"/>
    <n v="158"/>
  </r>
  <r>
    <x v="1"/>
    <x v="0"/>
    <x v="6"/>
    <x v="1"/>
    <n v="138.37299844236762"/>
  </r>
  <r>
    <x v="1"/>
    <x v="1"/>
    <x v="6"/>
    <x v="1"/>
    <n v="183.89909952606635"/>
  </r>
  <r>
    <x v="1"/>
    <x v="2"/>
    <x v="6"/>
    <x v="1"/>
    <n v="117.40772321428572"/>
  </r>
  <r>
    <x v="1"/>
    <x v="3"/>
    <x v="6"/>
    <x v="1"/>
    <n v="151.46147453083111"/>
  </r>
  <r>
    <x v="1"/>
    <x v="4"/>
    <x v="6"/>
    <x v="1"/>
    <n v="152.33627604166665"/>
  </r>
  <r>
    <x v="1"/>
    <x v="5"/>
    <x v="6"/>
    <x v="1"/>
    <n v="124.97331210191084"/>
  </r>
  <r>
    <x v="1"/>
    <x v="6"/>
    <x v="6"/>
    <x v="1"/>
    <n v="213.84919556171982"/>
  </r>
  <r>
    <x v="1"/>
    <x v="7"/>
    <x v="6"/>
    <x v="1"/>
    <n v="164.67067940552019"/>
  </r>
  <r>
    <x v="1"/>
    <x v="8"/>
    <x v="6"/>
    <x v="1"/>
    <n v="140.30352839931152"/>
  </r>
  <r>
    <x v="1"/>
    <x v="9"/>
    <x v="6"/>
    <x v="1"/>
    <n v="133.0548"/>
  </r>
  <r>
    <x v="1"/>
    <x v="10"/>
    <x v="6"/>
    <x v="1"/>
    <n v="179.66808988764043"/>
  </r>
  <r>
    <x v="1"/>
    <x v="11"/>
    <x v="6"/>
    <x v="1"/>
    <n v="151.09686761229315"/>
  </r>
  <r>
    <x v="1"/>
    <x v="12"/>
    <x v="6"/>
    <x v="1"/>
    <n v="141.69089837997055"/>
  </r>
  <r>
    <x v="1"/>
    <x v="13"/>
    <x v="6"/>
    <x v="1"/>
    <n v="181.23783289817231"/>
  </r>
  <r>
    <x v="1"/>
    <x v="14"/>
    <x v="6"/>
    <x v="1"/>
    <n v="288.608"/>
  </r>
  <r>
    <x v="1"/>
    <x v="15"/>
    <x v="6"/>
    <x v="1"/>
    <n v="165.10300100704936"/>
  </r>
  <r>
    <x v="1"/>
    <x v="16"/>
    <x v="6"/>
    <x v="1"/>
    <n v="128.45561363636364"/>
  </r>
  <r>
    <x v="1"/>
    <x v="17"/>
    <x v="6"/>
    <x v="1"/>
    <n v="116.4626582278481"/>
  </r>
  <r>
    <x v="1"/>
    <x v="0"/>
    <x v="0"/>
    <x v="2"/>
    <n v="196000"/>
  </r>
  <r>
    <x v="1"/>
    <x v="1"/>
    <x v="0"/>
    <x v="2"/>
    <n v="437000"/>
  </r>
  <r>
    <x v="1"/>
    <x v="2"/>
    <x v="0"/>
    <x v="2"/>
    <n v="273000"/>
  </r>
  <r>
    <x v="1"/>
    <x v="3"/>
    <x v="0"/>
    <x v="2"/>
    <n v="158000"/>
  </r>
  <r>
    <x v="1"/>
    <x v="4"/>
    <x v="0"/>
    <x v="2"/>
    <n v="969000"/>
  </r>
  <r>
    <x v="1"/>
    <x v="5"/>
    <x v="0"/>
    <x v="2"/>
    <n v="54000"/>
  </r>
  <r>
    <x v="1"/>
    <x v="6"/>
    <x v="0"/>
    <x v="2"/>
    <n v="91000"/>
  </r>
  <r>
    <x v="1"/>
    <x v="7"/>
    <x v="0"/>
    <x v="2"/>
    <n v="224000"/>
  </r>
  <r>
    <x v="1"/>
    <x v="8"/>
    <x v="0"/>
    <x v="2"/>
    <n v="217000"/>
  </r>
  <r>
    <x v="1"/>
    <x v="9"/>
    <x v="0"/>
    <x v="2"/>
    <n v="327000"/>
  </r>
  <r>
    <x v="1"/>
    <x v="10"/>
    <x v="0"/>
    <x v="2"/>
    <n v="419000"/>
  </r>
  <r>
    <x v="1"/>
    <x v="11"/>
    <x v="0"/>
    <x v="2"/>
    <n v="122000"/>
  </r>
  <r>
    <x v="1"/>
    <x v="12"/>
    <x v="0"/>
    <x v="2"/>
    <n v="488000"/>
  </r>
  <r>
    <x v="1"/>
    <x v="13"/>
    <x v="0"/>
    <x v="2"/>
    <n v="177000"/>
  </r>
  <r>
    <x v="1"/>
    <x v="14"/>
    <x v="0"/>
    <x v="2"/>
    <n v="1000"/>
  </r>
  <r>
    <x v="1"/>
    <x v="15"/>
    <x v="0"/>
    <x v="2"/>
    <n v="494000"/>
  </r>
  <r>
    <x v="1"/>
    <x v="16"/>
    <x v="0"/>
    <x v="2"/>
    <n v="254000"/>
  </r>
  <r>
    <x v="1"/>
    <x v="17"/>
    <x v="0"/>
    <x v="2"/>
    <n v="52000"/>
  </r>
  <r>
    <x v="1"/>
    <x v="0"/>
    <x v="1"/>
    <x v="2"/>
    <n v="-43000"/>
  </r>
  <r>
    <x v="1"/>
    <x v="1"/>
    <x v="1"/>
    <x v="2"/>
    <n v="-88000"/>
  </r>
  <r>
    <x v="1"/>
    <x v="2"/>
    <x v="1"/>
    <x v="2"/>
    <n v="-40000"/>
  </r>
  <r>
    <x v="1"/>
    <x v="3"/>
    <x v="1"/>
    <x v="2"/>
    <n v="-29000"/>
  </r>
  <r>
    <x v="1"/>
    <x v="4"/>
    <x v="1"/>
    <x v="2"/>
    <n v="-189000"/>
  </r>
  <r>
    <x v="1"/>
    <x v="5"/>
    <x v="1"/>
    <x v="2"/>
    <n v="-12000"/>
  </r>
  <r>
    <x v="1"/>
    <x v="6"/>
    <x v="1"/>
    <x v="2"/>
    <n v="-17000"/>
  </r>
  <r>
    <x v="1"/>
    <x v="7"/>
    <x v="1"/>
    <x v="2"/>
    <n v="-34000"/>
  </r>
  <r>
    <x v="1"/>
    <x v="8"/>
    <x v="1"/>
    <x v="2"/>
    <n v="-41000"/>
  </r>
  <r>
    <x v="1"/>
    <x v="9"/>
    <x v="1"/>
    <x v="2"/>
    <n v="-69000"/>
  </r>
  <r>
    <x v="1"/>
    <x v="10"/>
    <x v="1"/>
    <x v="2"/>
    <n v="-58000"/>
  </r>
  <r>
    <x v="1"/>
    <x v="11"/>
    <x v="1"/>
    <x v="2"/>
    <n v="-26000"/>
  </r>
  <r>
    <x v="1"/>
    <x v="12"/>
    <x v="1"/>
    <x v="2"/>
    <n v="-91000"/>
  </r>
  <r>
    <x v="1"/>
    <x v="13"/>
    <x v="1"/>
    <x v="2"/>
    <n v="-29000"/>
  </r>
  <r>
    <x v="1"/>
    <x v="14"/>
    <x v="1"/>
    <x v="2"/>
    <n v="0"/>
  </r>
  <r>
    <x v="1"/>
    <x v="15"/>
    <x v="1"/>
    <x v="2"/>
    <n v="-89000"/>
  </r>
  <r>
    <x v="1"/>
    <x v="16"/>
    <x v="1"/>
    <x v="2"/>
    <n v="-44000"/>
  </r>
  <r>
    <x v="1"/>
    <x v="17"/>
    <x v="1"/>
    <x v="2"/>
    <n v="-10000"/>
  </r>
  <r>
    <x v="1"/>
    <x v="0"/>
    <x v="2"/>
    <x v="2"/>
    <n v="153000"/>
  </r>
  <r>
    <x v="1"/>
    <x v="1"/>
    <x v="2"/>
    <x v="2"/>
    <n v="349000"/>
  </r>
  <r>
    <x v="1"/>
    <x v="2"/>
    <x v="2"/>
    <x v="2"/>
    <n v="233000"/>
  </r>
  <r>
    <x v="1"/>
    <x v="3"/>
    <x v="2"/>
    <x v="2"/>
    <n v="129000"/>
  </r>
  <r>
    <x v="1"/>
    <x v="4"/>
    <x v="2"/>
    <x v="2"/>
    <n v="780000"/>
  </r>
  <r>
    <x v="1"/>
    <x v="5"/>
    <x v="2"/>
    <x v="2"/>
    <n v="42000"/>
  </r>
  <r>
    <x v="1"/>
    <x v="6"/>
    <x v="2"/>
    <x v="2"/>
    <n v="74000"/>
  </r>
  <r>
    <x v="1"/>
    <x v="7"/>
    <x v="2"/>
    <x v="2"/>
    <n v="190000"/>
  </r>
  <r>
    <x v="1"/>
    <x v="8"/>
    <x v="2"/>
    <x v="2"/>
    <n v="176000"/>
  </r>
  <r>
    <x v="1"/>
    <x v="9"/>
    <x v="2"/>
    <x v="2"/>
    <n v="258000"/>
  </r>
  <r>
    <x v="1"/>
    <x v="10"/>
    <x v="2"/>
    <x v="2"/>
    <n v="361000"/>
  </r>
  <r>
    <x v="1"/>
    <x v="11"/>
    <x v="2"/>
    <x v="2"/>
    <n v="96000"/>
  </r>
  <r>
    <x v="1"/>
    <x v="12"/>
    <x v="2"/>
    <x v="2"/>
    <n v="397000"/>
  </r>
  <r>
    <x v="1"/>
    <x v="13"/>
    <x v="2"/>
    <x v="2"/>
    <n v="148000"/>
  </r>
  <r>
    <x v="1"/>
    <x v="14"/>
    <x v="2"/>
    <x v="2"/>
    <n v="1000"/>
  </r>
  <r>
    <x v="1"/>
    <x v="15"/>
    <x v="2"/>
    <x v="2"/>
    <n v="405000"/>
  </r>
  <r>
    <x v="1"/>
    <x v="16"/>
    <x v="2"/>
    <x v="2"/>
    <n v="210000"/>
  </r>
  <r>
    <x v="1"/>
    <x v="17"/>
    <x v="2"/>
    <x v="2"/>
    <n v="42000"/>
  </r>
  <r>
    <x v="1"/>
    <x v="0"/>
    <x v="3"/>
    <x v="2"/>
    <n v="55000"/>
  </r>
  <r>
    <x v="1"/>
    <x v="1"/>
    <x v="3"/>
    <x v="2"/>
    <n v="77000"/>
  </r>
  <r>
    <x v="1"/>
    <x v="2"/>
    <x v="3"/>
    <x v="2"/>
    <n v="58000"/>
  </r>
  <r>
    <x v="1"/>
    <x v="3"/>
    <x v="3"/>
    <x v="2"/>
    <n v="32000"/>
  </r>
  <r>
    <x v="1"/>
    <x v="4"/>
    <x v="3"/>
    <x v="2"/>
    <n v="212000"/>
  </r>
  <r>
    <x v="1"/>
    <x v="5"/>
    <x v="3"/>
    <x v="2"/>
    <n v="13000"/>
  </r>
  <r>
    <x v="1"/>
    <x v="6"/>
    <x v="3"/>
    <x v="2"/>
    <n v="16000"/>
  </r>
  <r>
    <x v="1"/>
    <x v="7"/>
    <x v="3"/>
    <x v="2"/>
    <n v="39000"/>
  </r>
  <r>
    <x v="1"/>
    <x v="8"/>
    <x v="3"/>
    <x v="2"/>
    <n v="45000"/>
  </r>
  <r>
    <x v="1"/>
    <x v="9"/>
    <x v="3"/>
    <x v="2"/>
    <n v="71000"/>
  </r>
  <r>
    <x v="1"/>
    <x v="10"/>
    <x v="3"/>
    <x v="2"/>
    <n v="61000"/>
  </r>
  <r>
    <x v="1"/>
    <x v="11"/>
    <x v="3"/>
    <x v="2"/>
    <n v="29000"/>
  </r>
  <r>
    <x v="1"/>
    <x v="12"/>
    <x v="3"/>
    <x v="2"/>
    <n v="113000"/>
  </r>
  <r>
    <x v="1"/>
    <x v="13"/>
    <x v="3"/>
    <x v="2"/>
    <n v="26000"/>
  </r>
  <r>
    <x v="1"/>
    <x v="14"/>
    <x v="3"/>
    <x v="2"/>
    <n v="0"/>
  </r>
  <r>
    <x v="1"/>
    <x v="15"/>
    <x v="3"/>
    <x v="2"/>
    <n v="84000"/>
  </r>
  <r>
    <x v="1"/>
    <x v="16"/>
    <x v="3"/>
    <x v="2"/>
    <n v="55000"/>
  </r>
  <r>
    <x v="1"/>
    <x v="17"/>
    <x v="3"/>
    <x v="2"/>
    <n v="13000"/>
  </r>
  <r>
    <x v="1"/>
    <x v="0"/>
    <x v="4"/>
    <x v="2"/>
    <n v="208000"/>
  </r>
  <r>
    <x v="1"/>
    <x v="1"/>
    <x v="4"/>
    <x v="2"/>
    <n v="426000"/>
  </r>
  <r>
    <x v="1"/>
    <x v="2"/>
    <x v="4"/>
    <x v="2"/>
    <n v="291000"/>
  </r>
  <r>
    <x v="1"/>
    <x v="3"/>
    <x v="4"/>
    <x v="2"/>
    <n v="161000"/>
  </r>
  <r>
    <x v="1"/>
    <x v="4"/>
    <x v="4"/>
    <x v="2"/>
    <n v="992000"/>
  </r>
  <r>
    <x v="1"/>
    <x v="5"/>
    <x v="4"/>
    <x v="2"/>
    <n v="55000"/>
  </r>
  <r>
    <x v="1"/>
    <x v="6"/>
    <x v="4"/>
    <x v="2"/>
    <n v="90000"/>
  </r>
  <r>
    <x v="1"/>
    <x v="7"/>
    <x v="4"/>
    <x v="2"/>
    <n v="229000"/>
  </r>
  <r>
    <x v="1"/>
    <x v="8"/>
    <x v="4"/>
    <x v="2"/>
    <n v="221000"/>
  </r>
  <r>
    <x v="1"/>
    <x v="9"/>
    <x v="4"/>
    <x v="2"/>
    <n v="329000"/>
  </r>
  <r>
    <x v="1"/>
    <x v="10"/>
    <x v="4"/>
    <x v="2"/>
    <n v="422000"/>
  </r>
  <r>
    <x v="1"/>
    <x v="11"/>
    <x v="4"/>
    <x v="2"/>
    <n v="125000"/>
  </r>
  <r>
    <x v="1"/>
    <x v="12"/>
    <x v="4"/>
    <x v="2"/>
    <n v="510000"/>
  </r>
  <r>
    <x v="1"/>
    <x v="13"/>
    <x v="4"/>
    <x v="2"/>
    <n v="174000"/>
  </r>
  <r>
    <x v="1"/>
    <x v="14"/>
    <x v="4"/>
    <x v="2"/>
    <n v="1000"/>
  </r>
  <r>
    <x v="1"/>
    <x v="15"/>
    <x v="4"/>
    <x v="2"/>
    <n v="489000"/>
  </r>
  <r>
    <x v="1"/>
    <x v="16"/>
    <x v="4"/>
    <x v="2"/>
    <n v="265000"/>
  </r>
  <r>
    <x v="1"/>
    <x v="17"/>
    <x v="4"/>
    <x v="2"/>
    <n v="55000"/>
  </r>
  <r>
    <x v="1"/>
    <x v="0"/>
    <x v="5"/>
    <x v="2"/>
    <n v="1700"/>
  </r>
  <r>
    <x v="1"/>
    <x v="1"/>
    <x v="5"/>
    <x v="2"/>
    <n v="2400"/>
  </r>
  <r>
    <x v="1"/>
    <x v="2"/>
    <x v="5"/>
    <x v="2"/>
    <n v="1800"/>
  </r>
  <r>
    <x v="1"/>
    <x v="3"/>
    <x v="5"/>
    <x v="2"/>
    <n v="1000"/>
  </r>
  <r>
    <x v="1"/>
    <x v="4"/>
    <x v="5"/>
    <x v="2"/>
    <n v="6600"/>
  </r>
  <r>
    <x v="1"/>
    <x v="5"/>
    <x v="5"/>
    <x v="2"/>
    <n v="400"/>
  </r>
  <r>
    <x v="1"/>
    <x v="6"/>
    <x v="5"/>
    <x v="2"/>
    <n v="500"/>
  </r>
  <r>
    <x v="1"/>
    <x v="7"/>
    <x v="5"/>
    <x v="2"/>
    <n v="1200"/>
  </r>
  <r>
    <x v="1"/>
    <x v="8"/>
    <x v="5"/>
    <x v="2"/>
    <n v="1400"/>
  </r>
  <r>
    <x v="1"/>
    <x v="9"/>
    <x v="5"/>
    <x v="2"/>
    <n v="2200"/>
  </r>
  <r>
    <x v="1"/>
    <x v="10"/>
    <x v="5"/>
    <x v="2"/>
    <n v="1900"/>
  </r>
  <r>
    <x v="1"/>
    <x v="11"/>
    <x v="5"/>
    <x v="2"/>
    <n v="900"/>
  </r>
  <r>
    <x v="1"/>
    <x v="12"/>
    <x v="5"/>
    <x v="2"/>
    <n v="3505"/>
  </r>
  <r>
    <x v="1"/>
    <x v="13"/>
    <x v="5"/>
    <x v="2"/>
    <n v="805"/>
  </r>
  <r>
    <x v="1"/>
    <x v="14"/>
    <x v="5"/>
    <x v="2"/>
    <n v="5"/>
  </r>
  <r>
    <x v="1"/>
    <x v="15"/>
    <x v="5"/>
    <x v="2"/>
    <n v="2605"/>
  </r>
  <r>
    <x v="1"/>
    <x v="16"/>
    <x v="5"/>
    <x v="2"/>
    <n v="1705"/>
  </r>
  <r>
    <x v="1"/>
    <x v="17"/>
    <x v="5"/>
    <x v="2"/>
    <n v="405"/>
  </r>
  <r>
    <x v="1"/>
    <x v="0"/>
    <x v="6"/>
    <x v="2"/>
    <n v="122.35294117647059"/>
  </r>
  <r>
    <x v="1"/>
    <x v="1"/>
    <x v="6"/>
    <x v="2"/>
    <n v="177.5"/>
  </r>
  <r>
    <x v="1"/>
    <x v="2"/>
    <x v="6"/>
    <x v="2"/>
    <n v="161.66666666666666"/>
  </r>
  <r>
    <x v="1"/>
    <x v="3"/>
    <x v="6"/>
    <x v="2"/>
    <n v="161"/>
  </r>
  <r>
    <x v="1"/>
    <x v="4"/>
    <x v="6"/>
    <x v="2"/>
    <n v="150.30303030303031"/>
  </r>
  <r>
    <x v="1"/>
    <x v="5"/>
    <x v="6"/>
    <x v="2"/>
    <n v="137.5"/>
  </r>
  <r>
    <x v="1"/>
    <x v="6"/>
    <x v="6"/>
    <x v="2"/>
    <n v="180"/>
  </r>
  <r>
    <x v="1"/>
    <x v="7"/>
    <x v="6"/>
    <x v="2"/>
    <n v="190.83333333333334"/>
  </r>
  <r>
    <x v="1"/>
    <x v="8"/>
    <x v="6"/>
    <x v="2"/>
    <n v="157.85714285714286"/>
  </r>
  <r>
    <x v="1"/>
    <x v="9"/>
    <x v="6"/>
    <x v="2"/>
    <n v="149.54545454545453"/>
  </r>
  <r>
    <x v="1"/>
    <x v="10"/>
    <x v="6"/>
    <x v="2"/>
    <n v="222.10526315789474"/>
  </r>
  <r>
    <x v="1"/>
    <x v="11"/>
    <x v="6"/>
    <x v="2"/>
    <n v="138.88888888888889"/>
  </r>
  <r>
    <x v="1"/>
    <x v="12"/>
    <x v="6"/>
    <x v="2"/>
    <n v="145.50641940085592"/>
  </r>
  <r>
    <x v="1"/>
    <x v="13"/>
    <x v="6"/>
    <x v="2"/>
    <n v="216.14906832298138"/>
  </r>
  <r>
    <x v="1"/>
    <x v="14"/>
    <x v="6"/>
    <x v="2"/>
    <n v="200"/>
  </r>
  <r>
    <x v="1"/>
    <x v="15"/>
    <x v="6"/>
    <x v="2"/>
    <n v="187.71593090211132"/>
  </r>
  <r>
    <x v="1"/>
    <x v="16"/>
    <x v="6"/>
    <x v="2"/>
    <n v="155.42521994134898"/>
  </r>
  <r>
    <x v="1"/>
    <x v="17"/>
    <x v="6"/>
    <x v="2"/>
    <n v="135.80246913580248"/>
  </r>
  <r>
    <x v="1"/>
    <x v="0"/>
    <x v="0"/>
    <x v="3"/>
    <n v="214000"/>
  </r>
  <r>
    <x v="1"/>
    <x v="1"/>
    <x v="0"/>
    <x v="3"/>
    <n v="485000"/>
  </r>
  <r>
    <x v="1"/>
    <x v="2"/>
    <x v="0"/>
    <x v="3"/>
    <n v="310000"/>
  </r>
  <r>
    <x v="1"/>
    <x v="3"/>
    <x v="0"/>
    <x v="3"/>
    <n v="168000"/>
  </r>
  <r>
    <x v="1"/>
    <x v="4"/>
    <x v="0"/>
    <x v="3"/>
    <n v="1038000"/>
  </r>
  <r>
    <x v="1"/>
    <x v="5"/>
    <x v="0"/>
    <x v="3"/>
    <n v="44000"/>
  </r>
  <r>
    <x v="1"/>
    <x v="6"/>
    <x v="0"/>
    <x v="3"/>
    <n v="88000"/>
  </r>
  <r>
    <x v="1"/>
    <x v="7"/>
    <x v="0"/>
    <x v="3"/>
    <n v="245000"/>
  </r>
  <r>
    <x v="1"/>
    <x v="8"/>
    <x v="0"/>
    <x v="3"/>
    <n v="233000"/>
  </r>
  <r>
    <x v="1"/>
    <x v="9"/>
    <x v="0"/>
    <x v="3"/>
    <n v="365000"/>
  </r>
  <r>
    <x v="1"/>
    <x v="10"/>
    <x v="0"/>
    <x v="3"/>
    <n v="479000"/>
  </r>
  <r>
    <x v="1"/>
    <x v="11"/>
    <x v="0"/>
    <x v="3"/>
    <n v="137000"/>
  </r>
  <r>
    <x v="1"/>
    <x v="12"/>
    <x v="0"/>
    <x v="3"/>
    <n v="521000"/>
  </r>
  <r>
    <x v="1"/>
    <x v="13"/>
    <x v="0"/>
    <x v="3"/>
    <n v="190000"/>
  </r>
  <r>
    <x v="1"/>
    <x v="14"/>
    <x v="0"/>
    <x v="3"/>
    <n v="0"/>
  </r>
  <r>
    <x v="1"/>
    <x v="15"/>
    <x v="0"/>
    <x v="3"/>
    <n v="523000"/>
  </r>
  <r>
    <x v="1"/>
    <x v="16"/>
    <x v="0"/>
    <x v="3"/>
    <n v="291000"/>
  </r>
  <r>
    <x v="1"/>
    <x v="17"/>
    <x v="0"/>
    <x v="3"/>
    <n v="57000"/>
  </r>
  <r>
    <x v="1"/>
    <x v="0"/>
    <x v="1"/>
    <x v="3"/>
    <n v="-53000"/>
  </r>
  <r>
    <x v="1"/>
    <x v="1"/>
    <x v="1"/>
    <x v="3"/>
    <n v="-101000"/>
  </r>
  <r>
    <x v="1"/>
    <x v="2"/>
    <x v="1"/>
    <x v="3"/>
    <n v="-49000"/>
  </r>
  <r>
    <x v="1"/>
    <x v="3"/>
    <x v="1"/>
    <x v="3"/>
    <n v="-34000"/>
  </r>
  <r>
    <x v="1"/>
    <x v="4"/>
    <x v="1"/>
    <x v="3"/>
    <n v="-224000"/>
  </r>
  <r>
    <x v="1"/>
    <x v="5"/>
    <x v="1"/>
    <x v="3"/>
    <n v="-12000"/>
  </r>
  <r>
    <x v="1"/>
    <x v="6"/>
    <x v="1"/>
    <x v="3"/>
    <n v="-18000"/>
  </r>
  <r>
    <x v="1"/>
    <x v="7"/>
    <x v="1"/>
    <x v="3"/>
    <n v="-41000"/>
  </r>
  <r>
    <x v="1"/>
    <x v="8"/>
    <x v="1"/>
    <x v="3"/>
    <n v="-49000"/>
  </r>
  <r>
    <x v="1"/>
    <x v="9"/>
    <x v="1"/>
    <x v="3"/>
    <n v="-80000"/>
  </r>
  <r>
    <x v="1"/>
    <x v="10"/>
    <x v="1"/>
    <x v="3"/>
    <n v="-69000"/>
  </r>
  <r>
    <x v="1"/>
    <x v="11"/>
    <x v="1"/>
    <x v="3"/>
    <n v="-30000"/>
  </r>
  <r>
    <x v="1"/>
    <x v="12"/>
    <x v="1"/>
    <x v="3"/>
    <n v="-110000"/>
  </r>
  <r>
    <x v="1"/>
    <x v="13"/>
    <x v="1"/>
    <x v="3"/>
    <n v="-32000"/>
  </r>
  <r>
    <x v="1"/>
    <x v="14"/>
    <x v="1"/>
    <x v="3"/>
    <n v="0"/>
  </r>
  <r>
    <x v="1"/>
    <x v="15"/>
    <x v="1"/>
    <x v="3"/>
    <n v="-99000"/>
  </r>
  <r>
    <x v="1"/>
    <x v="16"/>
    <x v="1"/>
    <x v="3"/>
    <n v="-54000"/>
  </r>
  <r>
    <x v="1"/>
    <x v="17"/>
    <x v="1"/>
    <x v="3"/>
    <n v="-12000"/>
  </r>
  <r>
    <x v="1"/>
    <x v="0"/>
    <x v="2"/>
    <x v="3"/>
    <n v="161000"/>
  </r>
  <r>
    <x v="1"/>
    <x v="1"/>
    <x v="2"/>
    <x v="3"/>
    <n v="384000"/>
  </r>
  <r>
    <x v="1"/>
    <x v="2"/>
    <x v="2"/>
    <x v="3"/>
    <n v="261000"/>
  </r>
  <r>
    <x v="1"/>
    <x v="3"/>
    <x v="2"/>
    <x v="3"/>
    <n v="134000"/>
  </r>
  <r>
    <x v="1"/>
    <x v="4"/>
    <x v="2"/>
    <x v="3"/>
    <n v="814000"/>
  </r>
  <r>
    <x v="1"/>
    <x v="5"/>
    <x v="2"/>
    <x v="3"/>
    <n v="32000"/>
  </r>
  <r>
    <x v="1"/>
    <x v="6"/>
    <x v="2"/>
    <x v="3"/>
    <n v="70000"/>
  </r>
  <r>
    <x v="1"/>
    <x v="7"/>
    <x v="2"/>
    <x v="3"/>
    <n v="204000"/>
  </r>
  <r>
    <x v="1"/>
    <x v="8"/>
    <x v="2"/>
    <x v="3"/>
    <n v="184000"/>
  </r>
  <r>
    <x v="1"/>
    <x v="9"/>
    <x v="2"/>
    <x v="3"/>
    <n v="285000"/>
  </r>
  <r>
    <x v="1"/>
    <x v="10"/>
    <x v="2"/>
    <x v="3"/>
    <n v="410000"/>
  </r>
  <r>
    <x v="1"/>
    <x v="11"/>
    <x v="2"/>
    <x v="3"/>
    <n v="107000"/>
  </r>
  <r>
    <x v="1"/>
    <x v="12"/>
    <x v="2"/>
    <x v="3"/>
    <n v="411000"/>
  </r>
  <r>
    <x v="1"/>
    <x v="13"/>
    <x v="2"/>
    <x v="3"/>
    <n v="158000"/>
  </r>
  <r>
    <x v="1"/>
    <x v="14"/>
    <x v="2"/>
    <x v="3"/>
    <n v="0"/>
  </r>
  <r>
    <x v="1"/>
    <x v="15"/>
    <x v="2"/>
    <x v="3"/>
    <n v="424000"/>
  </r>
  <r>
    <x v="1"/>
    <x v="16"/>
    <x v="2"/>
    <x v="3"/>
    <n v="237000"/>
  </r>
  <r>
    <x v="1"/>
    <x v="17"/>
    <x v="2"/>
    <x v="3"/>
    <n v="45000"/>
  </r>
  <r>
    <x v="1"/>
    <x v="0"/>
    <x v="3"/>
    <x v="3"/>
    <n v="60000"/>
  </r>
  <r>
    <x v="1"/>
    <x v="1"/>
    <x v="3"/>
    <x v="3"/>
    <n v="87000"/>
  </r>
  <r>
    <x v="1"/>
    <x v="2"/>
    <x v="3"/>
    <x v="3"/>
    <n v="64000"/>
  </r>
  <r>
    <x v="1"/>
    <x v="3"/>
    <x v="3"/>
    <x v="3"/>
    <n v="33000"/>
  </r>
  <r>
    <x v="1"/>
    <x v="4"/>
    <x v="3"/>
    <x v="3"/>
    <n v="231000"/>
  </r>
  <r>
    <x v="1"/>
    <x v="5"/>
    <x v="3"/>
    <x v="3"/>
    <n v="10000"/>
  </r>
  <r>
    <x v="1"/>
    <x v="6"/>
    <x v="3"/>
    <x v="3"/>
    <n v="17000"/>
  </r>
  <r>
    <x v="1"/>
    <x v="7"/>
    <x v="3"/>
    <x v="3"/>
    <n v="44000"/>
  </r>
  <r>
    <x v="1"/>
    <x v="8"/>
    <x v="3"/>
    <x v="3"/>
    <n v="50000"/>
  </r>
  <r>
    <x v="1"/>
    <x v="9"/>
    <x v="3"/>
    <x v="3"/>
    <n v="77000"/>
  </r>
  <r>
    <x v="1"/>
    <x v="10"/>
    <x v="3"/>
    <x v="3"/>
    <n v="70000"/>
  </r>
  <r>
    <x v="1"/>
    <x v="11"/>
    <x v="3"/>
    <x v="3"/>
    <n v="33000"/>
  </r>
  <r>
    <x v="1"/>
    <x v="12"/>
    <x v="3"/>
    <x v="3"/>
    <n v="121000"/>
  </r>
  <r>
    <x v="1"/>
    <x v="13"/>
    <x v="3"/>
    <x v="3"/>
    <n v="30000"/>
  </r>
  <r>
    <x v="1"/>
    <x v="14"/>
    <x v="3"/>
    <x v="3"/>
    <n v="0"/>
  </r>
  <r>
    <x v="1"/>
    <x v="15"/>
    <x v="3"/>
    <x v="3"/>
    <n v="90000"/>
  </r>
  <r>
    <x v="1"/>
    <x v="16"/>
    <x v="3"/>
    <x v="3"/>
    <n v="64000"/>
  </r>
  <r>
    <x v="1"/>
    <x v="17"/>
    <x v="3"/>
    <x v="3"/>
    <n v="13000"/>
  </r>
  <r>
    <x v="1"/>
    <x v="0"/>
    <x v="4"/>
    <x v="3"/>
    <n v="221000"/>
  </r>
  <r>
    <x v="1"/>
    <x v="1"/>
    <x v="4"/>
    <x v="3"/>
    <n v="471000"/>
  </r>
  <r>
    <x v="1"/>
    <x v="2"/>
    <x v="4"/>
    <x v="3"/>
    <n v="325000"/>
  </r>
  <r>
    <x v="1"/>
    <x v="3"/>
    <x v="4"/>
    <x v="3"/>
    <n v="167000"/>
  </r>
  <r>
    <x v="1"/>
    <x v="4"/>
    <x v="4"/>
    <x v="3"/>
    <n v="1045000"/>
  </r>
  <r>
    <x v="1"/>
    <x v="5"/>
    <x v="4"/>
    <x v="3"/>
    <n v="42000"/>
  </r>
  <r>
    <x v="1"/>
    <x v="6"/>
    <x v="4"/>
    <x v="3"/>
    <n v="87000"/>
  </r>
  <r>
    <x v="1"/>
    <x v="7"/>
    <x v="4"/>
    <x v="3"/>
    <n v="248000"/>
  </r>
  <r>
    <x v="1"/>
    <x v="8"/>
    <x v="4"/>
    <x v="3"/>
    <n v="234000"/>
  </r>
  <r>
    <x v="1"/>
    <x v="9"/>
    <x v="4"/>
    <x v="3"/>
    <n v="362000"/>
  </r>
  <r>
    <x v="1"/>
    <x v="10"/>
    <x v="4"/>
    <x v="3"/>
    <n v="480000"/>
  </r>
  <r>
    <x v="1"/>
    <x v="11"/>
    <x v="4"/>
    <x v="3"/>
    <n v="140000"/>
  </r>
  <r>
    <x v="1"/>
    <x v="12"/>
    <x v="4"/>
    <x v="3"/>
    <n v="532000"/>
  </r>
  <r>
    <x v="1"/>
    <x v="13"/>
    <x v="4"/>
    <x v="3"/>
    <n v="188000"/>
  </r>
  <r>
    <x v="1"/>
    <x v="14"/>
    <x v="4"/>
    <x v="3"/>
    <n v="0"/>
  </r>
  <r>
    <x v="1"/>
    <x v="15"/>
    <x v="4"/>
    <x v="3"/>
    <n v="514000"/>
  </r>
  <r>
    <x v="1"/>
    <x v="16"/>
    <x v="4"/>
    <x v="3"/>
    <n v="301000"/>
  </r>
  <r>
    <x v="1"/>
    <x v="17"/>
    <x v="4"/>
    <x v="3"/>
    <n v="58000"/>
  </r>
  <r>
    <x v="1"/>
    <x v="0"/>
    <x v="5"/>
    <x v="3"/>
    <n v="1800"/>
  </r>
  <r>
    <x v="1"/>
    <x v="1"/>
    <x v="5"/>
    <x v="3"/>
    <n v="2600"/>
  </r>
  <r>
    <x v="1"/>
    <x v="2"/>
    <x v="5"/>
    <x v="3"/>
    <n v="1900"/>
  </r>
  <r>
    <x v="1"/>
    <x v="3"/>
    <x v="5"/>
    <x v="3"/>
    <n v="1000"/>
  </r>
  <r>
    <x v="1"/>
    <x v="4"/>
    <x v="5"/>
    <x v="3"/>
    <n v="6900"/>
  </r>
  <r>
    <x v="1"/>
    <x v="5"/>
    <x v="5"/>
    <x v="3"/>
    <n v="300"/>
  </r>
  <r>
    <x v="1"/>
    <x v="6"/>
    <x v="5"/>
    <x v="3"/>
    <n v="500"/>
  </r>
  <r>
    <x v="1"/>
    <x v="7"/>
    <x v="5"/>
    <x v="3"/>
    <n v="1300"/>
  </r>
  <r>
    <x v="1"/>
    <x v="8"/>
    <x v="5"/>
    <x v="3"/>
    <n v="1500"/>
  </r>
  <r>
    <x v="1"/>
    <x v="9"/>
    <x v="5"/>
    <x v="3"/>
    <n v="2300"/>
  </r>
  <r>
    <x v="1"/>
    <x v="10"/>
    <x v="5"/>
    <x v="3"/>
    <n v="2100"/>
  </r>
  <r>
    <x v="1"/>
    <x v="11"/>
    <x v="5"/>
    <x v="3"/>
    <n v="1000"/>
  </r>
  <r>
    <x v="1"/>
    <x v="12"/>
    <x v="5"/>
    <x v="3"/>
    <n v="3600"/>
  </r>
  <r>
    <x v="1"/>
    <x v="13"/>
    <x v="5"/>
    <x v="3"/>
    <n v="900"/>
  </r>
  <r>
    <x v="1"/>
    <x v="14"/>
    <x v="5"/>
    <x v="3"/>
    <n v="0"/>
  </r>
  <r>
    <x v="1"/>
    <x v="15"/>
    <x v="5"/>
    <x v="3"/>
    <n v="2700"/>
  </r>
  <r>
    <x v="1"/>
    <x v="16"/>
    <x v="5"/>
    <x v="3"/>
    <n v="1900"/>
  </r>
  <r>
    <x v="1"/>
    <x v="17"/>
    <x v="5"/>
    <x v="3"/>
    <n v="400"/>
  </r>
  <r>
    <x v="1"/>
    <x v="0"/>
    <x v="6"/>
    <x v="3"/>
    <n v="123"/>
  </r>
  <r>
    <x v="1"/>
    <x v="1"/>
    <x v="6"/>
    <x v="3"/>
    <m/>
  </r>
  <r>
    <x v="1"/>
    <x v="2"/>
    <x v="6"/>
    <x v="3"/>
    <n v="171"/>
  </r>
  <r>
    <x v="1"/>
    <x v="3"/>
    <x v="6"/>
    <x v="3"/>
    <n v="167"/>
  </r>
  <r>
    <x v="1"/>
    <x v="4"/>
    <x v="6"/>
    <x v="3"/>
    <n v="151"/>
  </r>
  <r>
    <x v="1"/>
    <x v="5"/>
    <x v="6"/>
    <x v="3"/>
    <n v="140"/>
  </r>
  <r>
    <x v="1"/>
    <x v="6"/>
    <x v="6"/>
    <x v="3"/>
    <n v="174"/>
  </r>
  <r>
    <x v="1"/>
    <x v="7"/>
    <x v="6"/>
    <x v="3"/>
    <n v="191"/>
  </r>
  <r>
    <x v="1"/>
    <x v="8"/>
    <x v="6"/>
    <x v="3"/>
    <n v="156"/>
  </r>
  <r>
    <x v="1"/>
    <x v="9"/>
    <x v="6"/>
    <x v="3"/>
    <n v="157"/>
  </r>
  <r>
    <x v="1"/>
    <x v="10"/>
    <x v="6"/>
    <x v="3"/>
    <n v="229"/>
  </r>
  <r>
    <x v="1"/>
    <x v="11"/>
    <x v="6"/>
    <x v="3"/>
    <n v="140"/>
  </r>
  <r>
    <x v="1"/>
    <x v="12"/>
    <x v="6"/>
    <x v="3"/>
    <n v="148"/>
  </r>
  <r>
    <x v="1"/>
    <x v="13"/>
    <x v="6"/>
    <x v="3"/>
    <n v="209"/>
  </r>
  <r>
    <x v="1"/>
    <x v="14"/>
    <x v="6"/>
    <x v="3"/>
    <m/>
  </r>
  <r>
    <x v="1"/>
    <x v="15"/>
    <x v="6"/>
    <x v="3"/>
    <n v="190"/>
  </r>
  <r>
    <x v="1"/>
    <x v="16"/>
    <x v="6"/>
    <x v="3"/>
    <n v="158"/>
  </r>
  <r>
    <x v="1"/>
    <x v="17"/>
    <x v="6"/>
    <x v="3"/>
    <n v="145"/>
  </r>
  <r>
    <x v="2"/>
    <x v="0"/>
    <x v="0"/>
    <x v="0"/>
    <n v="151000"/>
  </r>
  <r>
    <x v="2"/>
    <x v="1"/>
    <x v="0"/>
    <x v="0"/>
    <n v="587000"/>
  </r>
  <r>
    <x v="2"/>
    <x v="2"/>
    <x v="0"/>
    <x v="0"/>
    <n v="359000"/>
  </r>
  <r>
    <x v="2"/>
    <x v="3"/>
    <x v="0"/>
    <x v="0"/>
    <n v="260000"/>
  </r>
  <r>
    <x v="2"/>
    <x v="4"/>
    <x v="0"/>
    <x v="0"/>
    <n v="773000"/>
  </r>
  <r>
    <x v="2"/>
    <x v="5"/>
    <x v="0"/>
    <x v="0"/>
    <n v="0"/>
  </r>
  <r>
    <x v="2"/>
    <x v="6"/>
    <x v="0"/>
    <x v="0"/>
    <n v="0"/>
  </r>
  <r>
    <x v="2"/>
    <x v="7"/>
    <x v="0"/>
    <x v="0"/>
    <n v="780000"/>
  </r>
  <r>
    <x v="2"/>
    <x v="8"/>
    <x v="0"/>
    <x v="0"/>
    <n v="349000"/>
  </r>
  <r>
    <x v="2"/>
    <x v="9"/>
    <x v="0"/>
    <x v="0"/>
    <n v="414000"/>
  </r>
  <r>
    <x v="2"/>
    <x v="10"/>
    <x v="0"/>
    <x v="0"/>
    <n v="178000"/>
  </r>
  <r>
    <x v="2"/>
    <x v="11"/>
    <x v="0"/>
    <x v="0"/>
    <n v="230000"/>
  </r>
  <r>
    <x v="2"/>
    <x v="12"/>
    <x v="0"/>
    <x v="0"/>
    <n v="1484000"/>
  </r>
  <r>
    <x v="2"/>
    <x v="13"/>
    <x v="0"/>
    <x v="0"/>
    <n v="172000"/>
  </r>
  <r>
    <x v="2"/>
    <x v="14"/>
    <x v="0"/>
    <x v="0"/>
    <n v="0"/>
  </r>
  <r>
    <x v="2"/>
    <x v="15"/>
    <x v="0"/>
    <x v="0"/>
    <n v="472000"/>
  </r>
  <r>
    <x v="2"/>
    <x v="16"/>
    <x v="0"/>
    <x v="0"/>
    <n v="253000"/>
  </r>
  <r>
    <x v="2"/>
    <x v="17"/>
    <x v="0"/>
    <x v="0"/>
    <n v="253000"/>
  </r>
  <r>
    <x v="2"/>
    <x v="19"/>
    <x v="0"/>
    <x v="0"/>
    <n v="10000"/>
  </r>
  <r>
    <x v="2"/>
    <x v="0"/>
    <x v="1"/>
    <x v="0"/>
    <n v="-31000"/>
  </r>
  <r>
    <x v="2"/>
    <x v="1"/>
    <x v="1"/>
    <x v="0"/>
    <n v="-126000"/>
  </r>
  <r>
    <x v="2"/>
    <x v="2"/>
    <x v="1"/>
    <x v="0"/>
    <n v="-94000"/>
  </r>
  <r>
    <x v="2"/>
    <x v="3"/>
    <x v="1"/>
    <x v="0"/>
    <n v="-37000"/>
  </r>
  <r>
    <x v="2"/>
    <x v="4"/>
    <x v="1"/>
    <x v="0"/>
    <n v="-148000"/>
  </r>
  <r>
    <x v="2"/>
    <x v="5"/>
    <x v="1"/>
    <x v="0"/>
    <n v="0"/>
  </r>
  <r>
    <x v="2"/>
    <x v="6"/>
    <x v="1"/>
    <x v="0"/>
    <n v="0"/>
  </r>
  <r>
    <x v="2"/>
    <x v="7"/>
    <x v="1"/>
    <x v="0"/>
    <n v="-124000"/>
  </r>
  <r>
    <x v="2"/>
    <x v="8"/>
    <x v="1"/>
    <x v="0"/>
    <n v="-84000"/>
  </r>
  <r>
    <x v="2"/>
    <x v="9"/>
    <x v="1"/>
    <x v="0"/>
    <n v="-75000"/>
  </r>
  <r>
    <x v="2"/>
    <x v="10"/>
    <x v="1"/>
    <x v="0"/>
    <n v="-27000"/>
  </r>
  <r>
    <x v="2"/>
    <x v="11"/>
    <x v="1"/>
    <x v="0"/>
    <n v="-35000"/>
  </r>
  <r>
    <x v="2"/>
    <x v="12"/>
    <x v="1"/>
    <x v="0"/>
    <n v="-304000"/>
  </r>
  <r>
    <x v="2"/>
    <x v="13"/>
    <x v="1"/>
    <x v="0"/>
    <n v="-26000"/>
  </r>
  <r>
    <x v="2"/>
    <x v="14"/>
    <x v="1"/>
    <x v="0"/>
    <n v="0"/>
  </r>
  <r>
    <x v="2"/>
    <x v="15"/>
    <x v="1"/>
    <x v="0"/>
    <n v="-70000"/>
  </r>
  <r>
    <x v="2"/>
    <x v="16"/>
    <x v="1"/>
    <x v="0"/>
    <n v="-43000"/>
  </r>
  <r>
    <x v="2"/>
    <x v="17"/>
    <x v="1"/>
    <x v="0"/>
    <n v="-58000"/>
  </r>
  <r>
    <x v="2"/>
    <x v="19"/>
    <x v="1"/>
    <x v="0"/>
    <n v="0"/>
  </r>
  <r>
    <x v="2"/>
    <x v="0"/>
    <x v="2"/>
    <x v="0"/>
    <n v="120000"/>
  </r>
  <r>
    <x v="2"/>
    <x v="1"/>
    <x v="2"/>
    <x v="0"/>
    <n v="461000"/>
  </r>
  <r>
    <x v="2"/>
    <x v="2"/>
    <x v="2"/>
    <x v="0"/>
    <n v="265000"/>
  </r>
  <r>
    <x v="2"/>
    <x v="3"/>
    <x v="2"/>
    <x v="0"/>
    <n v="223000"/>
  </r>
  <r>
    <x v="2"/>
    <x v="4"/>
    <x v="2"/>
    <x v="0"/>
    <n v="625000"/>
  </r>
  <r>
    <x v="2"/>
    <x v="5"/>
    <x v="2"/>
    <x v="0"/>
    <n v="0"/>
  </r>
  <r>
    <x v="2"/>
    <x v="6"/>
    <x v="2"/>
    <x v="0"/>
    <n v="0"/>
  </r>
  <r>
    <x v="2"/>
    <x v="7"/>
    <x v="2"/>
    <x v="0"/>
    <n v="656000"/>
  </r>
  <r>
    <x v="2"/>
    <x v="8"/>
    <x v="2"/>
    <x v="0"/>
    <n v="265000"/>
  </r>
  <r>
    <x v="2"/>
    <x v="9"/>
    <x v="2"/>
    <x v="0"/>
    <n v="339000"/>
  </r>
  <r>
    <x v="2"/>
    <x v="10"/>
    <x v="2"/>
    <x v="0"/>
    <n v="151000"/>
  </r>
  <r>
    <x v="2"/>
    <x v="11"/>
    <x v="2"/>
    <x v="0"/>
    <n v="195000"/>
  </r>
  <r>
    <x v="2"/>
    <x v="12"/>
    <x v="2"/>
    <x v="0"/>
    <n v="1180000"/>
  </r>
  <r>
    <x v="2"/>
    <x v="13"/>
    <x v="2"/>
    <x v="0"/>
    <n v="146000"/>
  </r>
  <r>
    <x v="2"/>
    <x v="14"/>
    <x v="2"/>
    <x v="0"/>
    <n v="0"/>
  </r>
  <r>
    <x v="2"/>
    <x v="15"/>
    <x v="2"/>
    <x v="0"/>
    <n v="402000"/>
  </r>
  <r>
    <x v="2"/>
    <x v="16"/>
    <x v="2"/>
    <x v="0"/>
    <n v="210000"/>
  </r>
  <r>
    <x v="2"/>
    <x v="17"/>
    <x v="2"/>
    <x v="0"/>
    <n v="195000"/>
  </r>
  <r>
    <x v="2"/>
    <x v="19"/>
    <x v="2"/>
    <x v="0"/>
    <n v="10000"/>
  </r>
  <r>
    <x v="2"/>
    <x v="0"/>
    <x v="3"/>
    <x v="0"/>
    <n v="24000"/>
  </r>
  <r>
    <x v="2"/>
    <x v="1"/>
    <x v="3"/>
    <x v="0"/>
    <n v="101000"/>
  </r>
  <r>
    <x v="2"/>
    <x v="2"/>
    <x v="3"/>
    <x v="0"/>
    <n v="74000"/>
  </r>
  <r>
    <x v="2"/>
    <x v="3"/>
    <x v="3"/>
    <x v="0"/>
    <n v="29000"/>
  </r>
  <r>
    <x v="2"/>
    <x v="4"/>
    <x v="3"/>
    <x v="0"/>
    <n v="115000"/>
  </r>
  <r>
    <x v="2"/>
    <x v="5"/>
    <x v="3"/>
    <x v="0"/>
    <n v="0"/>
  </r>
  <r>
    <x v="2"/>
    <x v="6"/>
    <x v="3"/>
    <x v="0"/>
    <n v="0"/>
  </r>
  <r>
    <x v="2"/>
    <x v="7"/>
    <x v="3"/>
    <x v="0"/>
    <n v="97000"/>
  </r>
  <r>
    <x v="2"/>
    <x v="8"/>
    <x v="3"/>
    <x v="0"/>
    <n v="65000"/>
  </r>
  <r>
    <x v="2"/>
    <x v="9"/>
    <x v="3"/>
    <x v="0"/>
    <n v="59000"/>
  </r>
  <r>
    <x v="2"/>
    <x v="10"/>
    <x v="3"/>
    <x v="0"/>
    <n v="21000"/>
  </r>
  <r>
    <x v="2"/>
    <x v="11"/>
    <x v="3"/>
    <x v="0"/>
    <n v="28000"/>
  </r>
  <r>
    <x v="2"/>
    <x v="12"/>
    <x v="3"/>
    <x v="0"/>
    <n v="239000"/>
  </r>
  <r>
    <x v="2"/>
    <x v="13"/>
    <x v="3"/>
    <x v="0"/>
    <n v="20000"/>
  </r>
  <r>
    <x v="2"/>
    <x v="14"/>
    <x v="3"/>
    <x v="0"/>
    <n v="0"/>
  </r>
  <r>
    <x v="2"/>
    <x v="15"/>
    <x v="3"/>
    <x v="0"/>
    <n v="55000"/>
  </r>
  <r>
    <x v="2"/>
    <x v="16"/>
    <x v="3"/>
    <x v="0"/>
    <n v="33000"/>
  </r>
  <r>
    <x v="2"/>
    <x v="17"/>
    <x v="3"/>
    <x v="0"/>
    <n v="46000"/>
  </r>
  <r>
    <x v="2"/>
    <x v="19"/>
    <x v="3"/>
    <x v="0"/>
    <n v="0"/>
  </r>
  <r>
    <x v="2"/>
    <x v="18"/>
    <x v="3"/>
    <x v="0"/>
    <n v="0"/>
  </r>
  <r>
    <x v="2"/>
    <x v="0"/>
    <x v="4"/>
    <x v="0"/>
    <n v="144000"/>
  </r>
  <r>
    <x v="2"/>
    <x v="1"/>
    <x v="4"/>
    <x v="0"/>
    <n v="562000"/>
  </r>
  <r>
    <x v="2"/>
    <x v="2"/>
    <x v="4"/>
    <x v="0"/>
    <n v="339000"/>
  </r>
  <r>
    <x v="2"/>
    <x v="3"/>
    <x v="4"/>
    <x v="0"/>
    <n v="252000"/>
  </r>
  <r>
    <x v="2"/>
    <x v="4"/>
    <x v="4"/>
    <x v="0"/>
    <n v="740000"/>
  </r>
  <r>
    <x v="2"/>
    <x v="5"/>
    <x v="4"/>
    <x v="0"/>
    <n v="0"/>
  </r>
  <r>
    <x v="2"/>
    <x v="6"/>
    <x v="4"/>
    <x v="0"/>
    <n v="0"/>
  </r>
  <r>
    <x v="2"/>
    <x v="7"/>
    <x v="4"/>
    <x v="0"/>
    <n v="753000"/>
  </r>
  <r>
    <x v="2"/>
    <x v="8"/>
    <x v="4"/>
    <x v="0"/>
    <n v="330000"/>
  </r>
  <r>
    <x v="2"/>
    <x v="9"/>
    <x v="4"/>
    <x v="0"/>
    <n v="398000"/>
  </r>
  <r>
    <x v="2"/>
    <x v="10"/>
    <x v="4"/>
    <x v="0"/>
    <n v="172000"/>
  </r>
  <r>
    <x v="2"/>
    <x v="11"/>
    <x v="4"/>
    <x v="0"/>
    <n v="223000"/>
  </r>
  <r>
    <x v="2"/>
    <x v="12"/>
    <x v="4"/>
    <x v="0"/>
    <n v="1419000"/>
  </r>
  <r>
    <x v="2"/>
    <x v="13"/>
    <x v="4"/>
    <x v="0"/>
    <n v="166000"/>
  </r>
  <r>
    <x v="2"/>
    <x v="14"/>
    <x v="4"/>
    <x v="0"/>
    <n v="0"/>
  </r>
  <r>
    <x v="2"/>
    <x v="15"/>
    <x v="4"/>
    <x v="0"/>
    <n v="457000"/>
  </r>
  <r>
    <x v="2"/>
    <x v="16"/>
    <x v="4"/>
    <x v="0"/>
    <n v="243000"/>
  </r>
  <r>
    <x v="2"/>
    <x v="17"/>
    <x v="4"/>
    <x v="0"/>
    <n v="241000"/>
  </r>
  <r>
    <x v="2"/>
    <x v="19"/>
    <x v="4"/>
    <x v="0"/>
    <n v="10000"/>
  </r>
  <r>
    <x v="2"/>
    <x v="18"/>
    <x v="4"/>
    <x v="0"/>
    <n v="0"/>
  </r>
  <r>
    <x v="2"/>
    <x v="0"/>
    <x v="5"/>
    <x v="0"/>
    <n v="760"/>
  </r>
  <r>
    <x v="2"/>
    <x v="1"/>
    <x v="5"/>
    <x v="0"/>
    <n v="3100"/>
  </r>
  <r>
    <x v="2"/>
    <x v="2"/>
    <x v="5"/>
    <x v="0"/>
    <n v="2310"/>
  </r>
  <r>
    <x v="2"/>
    <x v="3"/>
    <x v="5"/>
    <x v="0"/>
    <n v="920"/>
  </r>
  <r>
    <x v="2"/>
    <x v="4"/>
    <x v="5"/>
    <x v="0"/>
    <n v="3600"/>
  </r>
  <r>
    <x v="2"/>
    <x v="5"/>
    <x v="5"/>
    <x v="0"/>
    <n v="0"/>
  </r>
  <r>
    <x v="2"/>
    <x v="6"/>
    <x v="5"/>
    <x v="0"/>
    <n v="0"/>
  </r>
  <r>
    <x v="2"/>
    <x v="7"/>
    <x v="5"/>
    <x v="0"/>
    <n v="3030"/>
  </r>
  <r>
    <x v="2"/>
    <x v="8"/>
    <x v="5"/>
    <x v="0"/>
    <n v="2040"/>
  </r>
  <r>
    <x v="2"/>
    <x v="9"/>
    <x v="5"/>
    <x v="0"/>
    <n v="1820"/>
  </r>
  <r>
    <x v="2"/>
    <x v="10"/>
    <x v="5"/>
    <x v="0"/>
    <n v="670"/>
  </r>
  <r>
    <x v="2"/>
    <x v="11"/>
    <x v="5"/>
    <x v="0"/>
    <n v="860"/>
  </r>
  <r>
    <x v="2"/>
    <x v="12"/>
    <x v="5"/>
    <x v="0"/>
    <n v="7470"/>
  </r>
  <r>
    <x v="2"/>
    <x v="13"/>
    <x v="5"/>
    <x v="0"/>
    <n v="640"/>
  </r>
  <r>
    <x v="2"/>
    <x v="14"/>
    <x v="5"/>
    <x v="0"/>
    <n v="0"/>
  </r>
  <r>
    <x v="2"/>
    <x v="15"/>
    <x v="5"/>
    <x v="0"/>
    <n v="1720"/>
  </r>
  <r>
    <x v="2"/>
    <x v="16"/>
    <x v="5"/>
    <x v="0"/>
    <n v="1070"/>
  </r>
  <r>
    <x v="2"/>
    <x v="17"/>
    <x v="5"/>
    <x v="0"/>
    <n v="1430"/>
  </r>
  <r>
    <x v="2"/>
    <x v="19"/>
    <x v="5"/>
    <x v="0"/>
    <n v="20"/>
  </r>
  <r>
    <x v="2"/>
    <x v="0"/>
    <x v="6"/>
    <x v="0"/>
    <n v="189.47368421052633"/>
  </r>
  <r>
    <x v="2"/>
    <x v="1"/>
    <x v="6"/>
    <x v="0"/>
    <n v="181.29032258064515"/>
  </r>
  <r>
    <x v="2"/>
    <x v="2"/>
    <x v="6"/>
    <x v="0"/>
    <n v="146.75324675324674"/>
  </r>
  <r>
    <x v="2"/>
    <x v="3"/>
    <x v="6"/>
    <x v="0"/>
    <n v="273.91304347826087"/>
  </r>
  <r>
    <x v="2"/>
    <x v="4"/>
    <x v="6"/>
    <x v="0"/>
    <n v="205.55555555555554"/>
  </r>
  <r>
    <x v="2"/>
    <x v="5"/>
    <x v="6"/>
    <x v="0"/>
    <s v=""/>
  </r>
  <r>
    <x v="2"/>
    <x v="6"/>
    <x v="6"/>
    <x v="0"/>
    <s v=""/>
  </r>
  <r>
    <x v="2"/>
    <x v="7"/>
    <x v="6"/>
    <x v="0"/>
    <n v="248.51485148514851"/>
  </r>
  <r>
    <x v="2"/>
    <x v="8"/>
    <x v="6"/>
    <x v="0"/>
    <n v="161.76470588235293"/>
  </r>
  <r>
    <x v="2"/>
    <x v="9"/>
    <x v="6"/>
    <x v="0"/>
    <n v="218.68131868131869"/>
  </r>
  <r>
    <x v="2"/>
    <x v="10"/>
    <x v="6"/>
    <x v="0"/>
    <n v="256.71641791044777"/>
  </r>
  <r>
    <x v="2"/>
    <x v="11"/>
    <x v="6"/>
    <x v="0"/>
    <n v="259.30232558139534"/>
  </r>
  <r>
    <x v="2"/>
    <x v="12"/>
    <x v="6"/>
    <x v="0"/>
    <n v="189.95983935742973"/>
  </r>
  <r>
    <x v="2"/>
    <x v="13"/>
    <x v="6"/>
    <x v="0"/>
    <n v="259.375"/>
  </r>
  <r>
    <x v="2"/>
    <x v="14"/>
    <x v="6"/>
    <x v="0"/>
    <s v=""/>
  </r>
  <r>
    <x v="2"/>
    <x v="15"/>
    <x v="6"/>
    <x v="0"/>
    <n v="265.69767441860466"/>
  </r>
  <r>
    <x v="2"/>
    <x v="16"/>
    <x v="6"/>
    <x v="0"/>
    <n v="227.10280373831776"/>
  </r>
  <r>
    <x v="2"/>
    <x v="17"/>
    <x v="6"/>
    <x v="0"/>
    <n v="168.53146853146853"/>
  </r>
  <r>
    <x v="2"/>
    <x v="19"/>
    <x v="6"/>
    <x v="0"/>
    <n v="500"/>
  </r>
  <r>
    <x v="2"/>
    <x v="0"/>
    <x v="0"/>
    <x v="1"/>
    <n v="63247.02"/>
  </r>
  <r>
    <x v="2"/>
    <x v="1"/>
    <x v="0"/>
    <x v="1"/>
    <n v="598788.25"/>
  </r>
  <r>
    <x v="2"/>
    <x v="2"/>
    <x v="0"/>
    <x v="1"/>
    <n v="84600.19"/>
  </r>
  <r>
    <x v="2"/>
    <x v="3"/>
    <x v="0"/>
    <x v="1"/>
    <n v="236564.12"/>
  </r>
  <r>
    <x v="2"/>
    <x v="4"/>
    <x v="0"/>
    <x v="1"/>
    <n v="698174.07"/>
  </r>
  <r>
    <x v="2"/>
    <x v="5"/>
    <x v="0"/>
    <x v="1"/>
    <n v="0"/>
  </r>
  <r>
    <x v="2"/>
    <x v="6"/>
    <x v="0"/>
    <x v="1"/>
    <n v="62294.58"/>
  </r>
  <r>
    <x v="2"/>
    <x v="7"/>
    <x v="0"/>
    <x v="1"/>
    <n v="630566.52"/>
  </r>
  <r>
    <x v="2"/>
    <x v="8"/>
    <x v="0"/>
    <x v="1"/>
    <n v="320282.09999999998"/>
  </r>
  <r>
    <x v="2"/>
    <x v="9"/>
    <x v="0"/>
    <x v="1"/>
    <n v="335650.36"/>
  </r>
  <r>
    <x v="2"/>
    <x v="10"/>
    <x v="0"/>
    <x v="1"/>
    <n v="143620.19"/>
  </r>
  <r>
    <x v="2"/>
    <x v="11"/>
    <x v="0"/>
    <x v="1"/>
    <n v="156495.66"/>
  </r>
  <r>
    <x v="2"/>
    <x v="12"/>
    <x v="0"/>
    <x v="1"/>
    <n v="1252559.7"/>
  </r>
  <r>
    <x v="2"/>
    <x v="13"/>
    <x v="0"/>
    <x v="1"/>
    <n v="114255.01"/>
  </r>
  <r>
    <x v="2"/>
    <x v="14"/>
    <x v="0"/>
    <x v="1"/>
    <n v="0"/>
  </r>
  <r>
    <x v="2"/>
    <x v="15"/>
    <x v="0"/>
    <x v="1"/>
    <n v="470364.14"/>
  </r>
  <r>
    <x v="2"/>
    <x v="16"/>
    <x v="0"/>
    <x v="1"/>
    <n v="108739.8"/>
  </r>
  <r>
    <x v="2"/>
    <x v="17"/>
    <x v="0"/>
    <x v="1"/>
    <n v="223028.67"/>
  </r>
  <r>
    <x v="2"/>
    <x v="19"/>
    <x v="0"/>
    <x v="1"/>
    <n v="239440.52"/>
  </r>
  <r>
    <x v="2"/>
    <x v="0"/>
    <x v="1"/>
    <x v="1"/>
    <n v="-8625.23"/>
  </r>
  <r>
    <x v="2"/>
    <x v="1"/>
    <x v="1"/>
    <x v="1"/>
    <n v="-100771.81"/>
  </r>
  <r>
    <x v="2"/>
    <x v="2"/>
    <x v="1"/>
    <x v="1"/>
    <n v="-12229.56"/>
  </r>
  <r>
    <x v="2"/>
    <x v="3"/>
    <x v="1"/>
    <x v="1"/>
    <n v="-33348.83"/>
  </r>
  <r>
    <x v="2"/>
    <x v="4"/>
    <x v="1"/>
    <x v="1"/>
    <n v="-130036.55"/>
  </r>
  <r>
    <x v="2"/>
    <x v="5"/>
    <x v="1"/>
    <x v="1"/>
    <n v="0"/>
  </r>
  <r>
    <x v="2"/>
    <x v="6"/>
    <x v="1"/>
    <x v="1"/>
    <n v="-8011.88"/>
  </r>
  <r>
    <x v="2"/>
    <x v="7"/>
    <x v="1"/>
    <x v="1"/>
    <n v="-86970.84"/>
  </r>
  <r>
    <x v="2"/>
    <x v="8"/>
    <x v="1"/>
    <x v="1"/>
    <n v="-56855.08"/>
  </r>
  <r>
    <x v="2"/>
    <x v="9"/>
    <x v="1"/>
    <x v="1"/>
    <n v="-44392.21"/>
  </r>
  <r>
    <x v="2"/>
    <x v="10"/>
    <x v="1"/>
    <x v="1"/>
    <n v="-11281.58"/>
  </r>
  <r>
    <x v="2"/>
    <x v="11"/>
    <x v="1"/>
    <x v="1"/>
    <n v="-21663.66"/>
  </r>
  <r>
    <x v="2"/>
    <x v="12"/>
    <x v="1"/>
    <x v="1"/>
    <n v="-295223.24"/>
  </r>
  <r>
    <x v="2"/>
    <x v="13"/>
    <x v="1"/>
    <x v="1"/>
    <n v="-12830.36"/>
  </r>
  <r>
    <x v="2"/>
    <x v="14"/>
    <x v="1"/>
    <x v="1"/>
    <n v="0"/>
  </r>
  <r>
    <x v="2"/>
    <x v="15"/>
    <x v="1"/>
    <x v="1"/>
    <n v="-49865.16"/>
  </r>
  <r>
    <x v="2"/>
    <x v="16"/>
    <x v="1"/>
    <x v="1"/>
    <n v="-14459.85"/>
  </r>
  <r>
    <x v="2"/>
    <x v="17"/>
    <x v="1"/>
    <x v="1"/>
    <n v="-38545.620000000003"/>
  </r>
  <r>
    <x v="2"/>
    <x v="19"/>
    <x v="1"/>
    <x v="1"/>
    <n v="-38588.089999999997"/>
  </r>
  <r>
    <x v="2"/>
    <x v="0"/>
    <x v="2"/>
    <x v="1"/>
    <n v="54621.789999999994"/>
  </r>
  <r>
    <x v="2"/>
    <x v="1"/>
    <x v="2"/>
    <x v="1"/>
    <n v="498016.44"/>
  </r>
  <r>
    <x v="2"/>
    <x v="2"/>
    <x v="2"/>
    <x v="1"/>
    <n v="72370.63"/>
  </r>
  <r>
    <x v="2"/>
    <x v="3"/>
    <x v="2"/>
    <x v="1"/>
    <n v="203215.28999999998"/>
  </r>
  <r>
    <x v="2"/>
    <x v="4"/>
    <x v="2"/>
    <x v="1"/>
    <n v="568137.5199999999"/>
  </r>
  <r>
    <x v="2"/>
    <x v="5"/>
    <x v="2"/>
    <x v="1"/>
    <n v="0"/>
  </r>
  <r>
    <x v="2"/>
    <x v="6"/>
    <x v="2"/>
    <x v="1"/>
    <n v="54282.700000000004"/>
  </r>
  <r>
    <x v="2"/>
    <x v="7"/>
    <x v="2"/>
    <x v="1"/>
    <n v="543595.68000000005"/>
  </r>
  <r>
    <x v="2"/>
    <x v="8"/>
    <x v="2"/>
    <x v="1"/>
    <n v="263427.01999999996"/>
  </r>
  <r>
    <x v="2"/>
    <x v="9"/>
    <x v="2"/>
    <x v="1"/>
    <n v="291258.14999999997"/>
  </r>
  <r>
    <x v="2"/>
    <x v="10"/>
    <x v="2"/>
    <x v="1"/>
    <n v="132338.61000000002"/>
  </r>
  <r>
    <x v="2"/>
    <x v="11"/>
    <x v="2"/>
    <x v="1"/>
    <n v="134832"/>
  </r>
  <r>
    <x v="2"/>
    <x v="12"/>
    <x v="2"/>
    <x v="1"/>
    <n v="957336.46"/>
  </r>
  <r>
    <x v="2"/>
    <x v="13"/>
    <x v="2"/>
    <x v="1"/>
    <n v="101424.65"/>
  </r>
  <r>
    <x v="2"/>
    <x v="14"/>
    <x v="2"/>
    <x v="1"/>
    <n v="0"/>
  </r>
  <r>
    <x v="2"/>
    <x v="15"/>
    <x v="2"/>
    <x v="1"/>
    <n v="420498.98"/>
  </r>
  <r>
    <x v="2"/>
    <x v="16"/>
    <x v="2"/>
    <x v="1"/>
    <n v="94279.95"/>
  </r>
  <r>
    <x v="2"/>
    <x v="17"/>
    <x v="2"/>
    <x v="1"/>
    <n v="184483.05000000002"/>
  </r>
  <r>
    <x v="2"/>
    <x v="19"/>
    <x v="2"/>
    <x v="1"/>
    <n v="200852.43"/>
  </r>
  <r>
    <x v="2"/>
    <x v="0"/>
    <x v="3"/>
    <x v="1"/>
    <n v="12294.22"/>
  </r>
  <r>
    <x v="2"/>
    <x v="1"/>
    <x v="3"/>
    <x v="1"/>
    <n v="99496.69"/>
  </r>
  <r>
    <x v="2"/>
    <x v="2"/>
    <x v="3"/>
    <x v="1"/>
    <n v="16989.5"/>
  </r>
  <r>
    <x v="2"/>
    <x v="3"/>
    <x v="3"/>
    <x v="1"/>
    <n v="21684.78"/>
  </r>
  <r>
    <x v="2"/>
    <x v="4"/>
    <x v="3"/>
    <x v="1"/>
    <n v="106323.38"/>
  </r>
  <r>
    <x v="2"/>
    <x v="5"/>
    <x v="3"/>
    <x v="1"/>
    <n v="0"/>
  </r>
  <r>
    <x v="2"/>
    <x v="6"/>
    <x v="3"/>
    <x v="1"/>
    <n v="12016.21"/>
  </r>
  <r>
    <x v="2"/>
    <x v="7"/>
    <x v="3"/>
    <x v="1"/>
    <n v="74290.45"/>
  </r>
  <r>
    <x v="2"/>
    <x v="8"/>
    <x v="3"/>
    <x v="1"/>
    <n v="60976.86"/>
  </r>
  <r>
    <x v="2"/>
    <x v="9"/>
    <x v="3"/>
    <x v="1"/>
    <n v="43802.02"/>
  </r>
  <r>
    <x v="2"/>
    <x v="10"/>
    <x v="3"/>
    <x v="1"/>
    <n v="15136.1"/>
  </r>
  <r>
    <x v="2"/>
    <x v="11"/>
    <x v="3"/>
    <x v="1"/>
    <n v="20047.61"/>
  </r>
  <r>
    <x v="2"/>
    <x v="12"/>
    <x v="3"/>
    <x v="1"/>
    <n v="194514.33"/>
  </r>
  <r>
    <x v="2"/>
    <x v="13"/>
    <x v="3"/>
    <x v="1"/>
    <n v="13962.28"/>
  </r>
  <r>
    <x v="2"/>
    <x v="14"/>
    <x v="3"/>
    <x v="1"/>
    <n v="0"/>
  </r>
  <r>
    <x v="2"/>
    <x v="15"/>
    <x v="3"/>
    <x v="1"/>
    <n v="47508.82"/>
  </r>
  <r>
    <x v="2"/>
    <x v="16"/>
    <x v="3"/>
    <x v="1"/>
    <n v="16587.93"/>
  </r>
  <r>
    <x v="2"/>
    <x v="17"/>
    <x v="3"/>
    <x v="1"/>
    <n v="38828.730000000003"/>
  </r>
  <r>
    <x v="2"/>
    <x v="19"/>
    <x v="3"/>
    <x v="1"/>
    <n v="36450.199999999997"/>
  </r>
  <r>
    <x v="2"/>
    <x v="18"/>
    <x v="3"/>
    <x v="1"/>
    <n v="14332.96"/>
  </r>
  <r>
    <x v="2"/>
    <x v="0"/>
    <x v="4"/>
    <x v="1"/>
    <n v="66916.009999999995"/>
  </r>
  <r>
    <x v="2"/>
    <x v="1"/>
    <x v="4"/>
    <x v="1"/>
    <n v="597513.13"/>
  </r>
  <r>
    <x v="2"/>
    <x v="2"/>
    <x v="4"/>
    <x v="1"/>
    <n v="89360.13"/>
  </r>
  <r>
    <x v="2"/>
    <x v="3"/>
    <x v="4"/>
    <x v="1"/>
    <n v="224900.06999999998"/>
  </r>
  <r>
    <x v="2"/>
    <x v="4"/>
    <x v="4"/>
    <x v="1"/>
    <n v="674460.89999999991"/>
  </r>
  <r>
    <x v="2"/>
    <x v="5"/>
    <x v="4"/>
    <x v="1"/>
    <n v="0"/>
  </r>
  <r>
    <x v="2"/>
    <x v="6"/>
    <x v="4"/>
    <x v="1"/>
    <n v="66298.91"/>
  </r>
  <r>
    <x v="2"/>
    <x v="7"/>
    <x v="4"/>
    <x v="1"/>
    <n v="617886.13"/>
  </r>
  <r>
    <x v="2"/>
    <x v="8"/>
    <x v="4"/>
    <x v="1"/>
    <n v="324403.87999999995"/>
  </r>
  <r>
    <x v="2"/>
    <x v="9"/>
    <x v="4"/>
    <x v="1"/>
    <n v="335060.17"/>
  </r>
  <r>
    <x v="2"/>
    <x v="10"/>
    <x v="4"/>
    <x v="1"/>
    <n v="147474.71000000002"/>
  </r>
  <r>
    <x v="2"/>
    <x v="11"/>
    <x v="4"/>
    <x v="1"/>
    <n v="154879.60999999999"/>
  </r>
  <r>
    <x v="2"/>
    <x v="12"/>
    <x v="4"/>
    <x v="1"/>
    <n v="1151850.79"/>
  </r>
  <r>
    <x v="2"/>
    <x v="13"/>
    <x v="4"/>
    <x v="1"/>
    <n v="115386.93"/>
  </r>
  <r>
    <x v="2"/>
    <x v="14"/>
    <x v="4"/>
    <x v="1"/>
    <n v="0"/>
  </r>
  <r>
    <x v="2"/>
    <x v="15"/>
    <x v="4"/>
    <x v="1"/>
    <n v="468007.8"/>
  </r>
  <r>
    <x v="2"/>
    <x v="16"/>
    <x v="4"/>
    <x v="1"/>
    <n v="110867.88"/>
  </r>
  <r>
    <x v="2"/>
    <x v="17"/>
    <x v="4"/>
    <x v="1"/>
    <n v="223311.78000000003"/>
  </r>
  <r>
    <x v="2"/>
    <x v="19"/>
    <x v="4"/>
    <x v="1"/>
    <n v="237302.63"/>
  </r>
  <r>
    <x v="2"/>
    <x v="18"/>
    <x v="4"/>
    <x v="1"/>
    <n v="14332.96"/>
  </r>
  <r>
    <x v="2"/>
    <x v="0"/>
    <x v="5"/>
    <x v="1"/>
    <n v="398"/>
  </r>
  <r>
    <x v="2"/>
    <x v="1"/>
    <x v="5"/>
    <x v="1"/>
    <n v="3221"/>
  </r>
  <r>
    <x v="2"/>
    <x v="2"/>
    <x v="5"/>
    <x v="1"/>
    <n v="550"/>
  </r>
  <r>
    <x v="2"/>
    <x v="3"/>
    <x v="5"/>
    <x v="1"/>
    <n v="702"/>
  </r>
  <r>
    <x v="2"/>
    <x v="4"/>
    <x v="5"/>
    <x v="1"/>
    <n v="3442"/>
  </r>
  <r>
    <x v="2"/>
    <x v="5"/>
    <x v="5"/>
    <x v="1"/>
    <m/>
  </r>
  <r>
    <x v="2"/>
    <x v="6"/>
    <x v="5"/>
    <x v="1"/>
    <n v="389"/>
  </r>
  <r>
    <x v="2"/>
    <x v="7"/>
    <x v="5"/>
    <x v="1"/>
    <n v="2405"/>
  </r>
  <r>
    <x v="2"/>
    <x v="8"/>
    <x v="5"/>
    <x v="1"/>
    <n v="1974"/>
  </r>
  <r>
    <x v="2"/>
    <x v="9"/>
    <x v="5"/>
    <x v="1"/>
    <n v="1418"/>
  </r>
  <r>
    <x v="2"/>
    <x v="10"/>
    <x v="5"/>
    <x v="1"/>
    <n v="490"/>
  </r>
  <r>
    <x v="2"/>
    <x v="11"/>
    <x v="5"/>
    <x v="1"/>
    <n v="649"/>
  </r>
  <r>
    <x v="2"/>
    <x v="12"/>
    <x v="5"/>
    <x v="1"/>
    <n v="6297"/>
  </r>
  <r>
    <x v="2"/>
    <x v="13"/>
    <x v="5"/>
    <x v="1"/>
    <n v="452"/>
  </r>
  <r>
    <x v="2"/>
    <x v="14"/>
    <x v="5"/>
    <x v="1"/>
    <m/>
  </r>
  <r>
    <x v="2"/>
    <x v="15"/>
    <x v="5"/>
    <x v="1"/>
    <n v="1538"/>
  </r>
  <r>
    <x v="2"/>
    <x v="16"/>
    <x v="5"/>
    <x v="1"/>
    <n v="537"/>
  </r>
  <r>
    <x v="2"/>
    <x v="17"/>
    <x v="5"/>
    <x v="1"/>
    <n v="1257"/>
  </r>
  <r>
    <x v="2"/>
    <x v="19"/>
    <x v="5"/>
    <x v="1"/>
    <n v="1180"/>
  </r>
  <r>
    <x v="2"/>
    <x v="0"/>
    <x v="6"/>
    <x v="1"/>
    <n v="168.13067839195978"/>
  </r>
  <r>
    <x v="2"/>
    <x v="1"/>
    <x v="6"/>
    <x v="1"/>
    <n v="185.50547345544862"/>
  </r>
  <r>
    <x v="2"/>
    <x v="2"/>
    <x v="6"/>
    <x v="1"/>
    <n v="162.47296363636366"/>
  </r>
  <r>
    <x v="2"/>
    <x v="3"/>
    <x v="6"/>
    <x v="1"/>
    <n v="320.37047008547006"/>
  </r>
  <r>
    <x v="2"/>
    <x v="4"/>
    <x v="6"/>
    <x v="1"/>
    <n v="195.95029052876231"/>
  </r>
  <r>
    <x v="2"/>
    <x v="5"/>
    <x v="6"/>
    <x v="1"/>
    <s v=""/>
  </r>
  <r>
    <x v="2"/>
    <x v="6"/>
    <x v="6"/>
    <x v="1"/>
    <n v="170.43421593830334"/>
  </r>
  <r>
    <x v="2"/>
    <x v="7"/>
    <x v="6"/>
    <x v="1"/>
    <n v="256.91730977130976"/>
  </r>
  <r>
    <x v="2"/>
    <x v="8"/>
    <x v="6"/>
    <x v="1"/>
    <n v="164.33833839918944"/>
  </r>
  <r>
    <x v="2"/>
    <x v="9"/>
    <x v="6"/>
    <x v="1"/>
    <n v="236.29066995768687"/>
  </r>
  <r>
    <x v="2"/>
    <x v="10"/>
    <x v="6"/>
    <x v="1"/>
    <n v="300.96879591836739"/>
  </r>
  <r>
    <x v="2"/>
    <x v="11"/>
    <x v="6"/>
    <x v="1"/>
    <n v="238.64346687211091"/>
  </r>
  <r>
    <x v="2"/>
    <x v="12"/>
    <x v="6"/>
    <x v="1"/>
    <n v="182.92056376052088"/>
  </r>
  <r>
    <x v="2"/>
    <x v="13"/>
    <x v="6"/>
    <x v="1"/>
    <n v="255.28081858407077"/>
  </r>
  <r>
    <x v="2"/>
    <x v="14"/>
    <x v="6"/>
    <x v="1"/>
    <s v=""/>
  </r>
  <r>
    <x v="2"/>
    <x v="15"/>
    <x v="6"/>
    <x v="1"/>
    <n v="304.2963589076723"/>
  </r>
  <r>
    <x v="2"/>
    <x v="16"/>
    <x v="6"/>
    <x v="1"/>
    <n v="206.45787709497208"/>
  </r>
  <r>
    <x v="2"/>
    <x v="17"/>
    <x v="6"/>
    <x v="1"/>
    <n v="177.65455847255373"/>
  </r>
  <r>
    <x v="2"/>
    <x v="19"/>
    <x v="6"/>
    <x v="1"/>
    <n v="201.10392372881356"/>
  </r>
  <r>
    <x v="2"/>
    <x v="0"/>
    <x v="0"/>
    <x v="2"/>
    <n v="84000"/>
  </r>
  <r>
    <x v="2"/>
    <x v="1"/>
    <x v="0"/>
    <x v="2"/>
    <n v="528000"/>
  </r>
  <r>
    <x v="2"/>
    <x v="2"/>
    <x v="0"/>
    <x v="2"/>
    <n v="111000"/>
  </r>
  <r>
    <x v="2"/>
    <x v="3"/>
    <x v="0"/>
    <x v="2"/>
    <n v="101000"/>
  </r>
  <r>
    <x v="2"/>
    <x v="4"/>
    <x v="0"/>
    <x v="2"/>
    <n v="876000"/>
  </r>
  <r>
    <x v="2"/>
    <x v="5"/>
    <x v="0"/>
    <x v="2"/>
    <m/>
  </r>
  <r>
    <x v="2"/>
    <x v="6"/>
    <x v="0"/>
    <x v="2"/>
    <n v="79000"/>
  </r>
  <r>
    <x v="2"/>
    <x v="7"/>
    <x v="0"/>
    <x v="2"/>
    <n v="619000"/>
  </r>
  <r>
    <x v="2"/>
    <x v="8"/>
    <x v="0"/>
    <x v="2"/>
    <n v="292000"/>
  </r>
  <r>
    <x v="2"/>
    <x v="9"/>
    <x v="0"/>
    <x v="2"/>
    <n v="273000"/>
  </r>
  <r>
    <x v="2"/>
    <x v="10"/>
    <x v="0"/>
    <x v="2"/>
    <n v="96000"/>
  </r>
  <r>
    <x v="2"/>
    <x v="11"/>
    <x v="0"/>
    <x v="2"/>
    <n v="178000"/>
  </r>
  <r>
    <x v="2"/>
    <x v="12"/>
    <x v="0"/>
    <x v="2"/>
    <n v="1226000"/>
  </r>
  <r>
    <x v="2"/>
    <x v="13"/>
    <x v="0"/>
    <x v="2"/>
    <n v="66000"/>
  </r>
  <r>
    <x v="2"/>
    <x v="14"/>
    <x v="0"/>
    <x v="2"/>
    <m/>
  </r>
  <r>
    <x v="2"/>
    <x v="15"/>
    <x v="0"/>
    <x v="2"/>
    <n v="445000"/>
  </r>
  <r>
    <x v="2"/>
    <x v="16"/>
    <x v="0"/>
    <x v="2"/>
    <n v="256000"/>
  </r>
  <r>
    <x v="2"/>
    <x v="17"/>
    <x v="0"/>
    <x v="2"/>
    <n v="177000"/>
  </r>
  <r>
    <x v="2"/>
    <x v="19"/>
    <x v="0"/>
    <x v="2"/>
    <m/>
  </r>
  <r>
    <x v="2"/>
    <x v="0"/>
    <x v="1"/>
    <x v="2"/>
    <n v="-12000"/>
  </r>
  <r>
    <x v="2"/>
    <x v="1"/>
    <x v="1"/>
    <x v="2"/>
    <n v="-18000"/>
  </r>
  <r>
    <x v="2"/>
    <x v="2"/>
    <x v="1"/>
    <x v="2"/>
    <n v="-15000"/>
  </r>
  <r>
    <x v="2"/>
    <x v="3"/>
    <x v="1"/>
    <x v="2"/>
    <n v="-14000"/>
  </r>
  <r>
    <x v="2"/>
    <x v="4"/>
    <x v="1"/>
    <x v="2"/>
    <n v="-34000"/>
  </r>
  <r>
    <x v="2"/>
    <x v="5"/>
    <x v="1"/>
    <x v="2"/>
    <m/>
  </r>
  <r>
    <x v="2"/>
    <x v="6"/>
    <x v="1"/>
    <x v="2"/>
    <n v="-3000"/>
  </r>
  <r>
    <x v="2"/>
    <x v="7"/>
    <x v="1"/>
    <x v="2"/>
    <n v="-31000"/>
  </r>
  <r>
    <x v="2"/>
    <x v="8"/>
    <x v="1"/>
    <x v="2"/>
    <n v="-25000"/>
  </r>
  <r>
    <x v="2"/>
    <x v="9"/>
    <x v="1"/>
    <x v="2"/>
    <n v="-7000"/>
  </r>
  <r>
    <x v="2"/>
    <x v="10"/>
    <x v="1"/>
    <x v="2"/>
    <n v="-7000"/>
  </r>
  <r>
    <x v="2"/>
    <x v="11"/>
    <x v="1"/>
    <x v="2"/>
    <n v="-8000"/>
  </r>
  <r>
    <x v="2"/>
    <x v="12"/>
    <x v="1"/>
    <x v="2"/>
    <n v="-52000"/>
  </r>
  <r>
    <x v="2"/>
    <x v="13"/>
    <x v="1"/>
    <x v="2"/>
    <n v="-6000"/>
  </r>
  <r>
    <x v="2"/>
    <x v="14"/>
    <x v="1"/>
    <x v="2"/>
    <m/>
  </r>
  <r>
    <x v="2"/>
    <x v="15"/>
    <x v="1"/>
    <x v="2"/>
    <n v="-24000"/>
  </r>
  <r>
    <x v="2"/>
    <x v="16"/>
    <x v="1"/>
    <x v="2"/>
    <n v="-8000"/>
  </r>
  <r>
    <x v="2"/>
    <x v="17"/>
    <x v="1"/>
    <x v="2"/>
    <n v="-10000"/>
  </r>
  <r>
    <x v="2"/>
    <x v="19"/>
    <x v="1"/>
    <x v="2"/>
    <m/>
  </r>
  <r>
    <x v="2"/>
    <x v="0"/>
    <x v="2"/>
    <x v="2"/>
    <n v="72000"/>
  </r>
  <r>
    <x v="2"/>
    <x v="1"/>
    <x v="2"/>
    <x v="2"/>
    <n v="510000"/>
  </r>
  <r>
    <x v="2"/>
    <x v="2"/>
    <x v="2"/>
    <x v="2"/>
    <n v="96000"/>
  </r>
  <r>
    <x v="2"/>
    <x v="3"/>
    <x v="2"/>
    <x v="2"/>
    <n v="87000"/>
  </r>
  <r>
    <x v="2"/>
    <x v="4"/>
    <x v="2"/>
    <x v="2"/>
    <n v="842000"/>
  </r>
  <r>
    <x v="2"/>
    <x v="5"/>
    <x v="2"/>
    <x v="2"/>
    <n v="0"/>
  </r>
  <r>
    <x v="2"/>
    <x v="6"/>
    <x v="2"/>
    <x v="2"/>
    <n v="76000"/>
  </r>
  <r>
    <x v="2"/>
    <x v="7"/>
    <x v="2"/>
    <x v="2"/>
    <n v="588000"/>
  </r>
  <r>
    <x v="2"/>
    <x v="8"/>
    <x v="2"/>
    <x v="2"/>
    <n v="267000"/>
  </r>
  <r>
    <x v="2"/>
    <x v="9"/>
    <x v="2"/>
    <x v="2"/>
    <n v="266000"/>
  </r>
  <r>
    <x v="2"/>
    <x v="10"/>
    <x v="2"/>
    <x v="2"/>
    <n v="89000"/>
  </r>
  <r>
    <x v="2"/>
    <x v="11"/>
    <x v="2"/>
    <x v="2"/>
    <n v="170000"/>
  </r>
  <r>
    <x v="2"/>
    <x v="12"/>
    <x v="2"/>
    <x v="2"/>
    <n v="1174000"/>
  </r>
  <r>
    <x v="2"/>
    <x v="13"/>
    <x v="2"/>
    <x v="2"/>
    <n v="60000"/>
  </r>
  <r>
    <x v="2"/>
    <x v="14"/>
    <x v="2"/>
    <x v="2"/>
    <n v="0"/>
  </r>
  <r>
    <x v="2"/>
    <x v="15"/>
    <x v="2"/>
    <x v="2"/>
    <n v="421000"/>
  </r>
  <r>
    <x v="2"/>
    <x v="16"/>
    <x v="2"/>
    <x v="2"/>
    <n v="248000"/>
  </r>
  <r>
    <x v="2"/>
    <x v="17"/>
    <x v="2"/>
    <x v="2"/>
    <n v="167000"/>
  </r>
  <r>
    <x v="2"/>
    <x v="19"/>
    <x v="2"/>
    <x v="2"/>
    <m/>
  </r>
  <r>
    <x v="2"/>
    <x v="0"/>
    <x v="3"/>
    <x v="2"/>
    <n v="19000"/>
  </r>
  <r>
    <x v="2"/>
    <x v="1"/>
    <x v="3"/>
    <x v="2"/>
    <n v="90000"/>
  </r>
  <r>
    <x v="2"/>
    <x v="2"/>
    <x v="3"/>
    <x v="2"/>
    <n v="23000"/>
  </r>
  <r>
    <x v="2"/>
    <x v="3"/>
    <x v="3"/>
    <x v="2"/>
    <n v="10000"/>
  </r>
  <r>
    <x v="2"/>
    <x v="4"/>
    <x v="3"/>
    <x v="2"/>
    <n v="154000"/>
  </r>
  <r>
    <x v="2"/>
    <x v="5"/>
    <x v="3"/>
    <x v="2"/>
    <m/>
  </r>
  <r>
    <x v="2"/>
    <x v="6"/>
    <x v="3"/>
    <x v="2"/>
    <n v="13000"/>
  </r>
  <r>
    <x v="2"/>
    <x v="7"/>
    <x v="3"/>
    <x v="2"/>
    <n v="71000"/>
  </r>
  <r>
    <x v="2"/>
    <x v="8"/>
    <x v="3"/>
    <x v="2"/>
    <n v="61000"/>
  </r>
  <r>
    <x v="2"/>
    <x v="9"/>
    <x v="3"/>
    <x v="2"/>
    <n v="32000"/>
  </r>
  <r>
    <x v="2"/>
    <x v="10"/>
    <x v="3"/>
    <x v="2"/>
    <n v="6000"/>
  </r>
  <r>
    <x v="2"/>
    <x v="11"/>
    <x v="3"/>
    <x v="2"/>
    <n v="23000"/>
  </r>
  <r>
    <x v="2"/>
    <x v="12"/>
    <x v="3"/>
    <x v="2"/>
    <n v="199000"/>
  </r>
  <r>
    <x v="2"/>
    <x v="13"/>
    <x v="3"/>
    <x v="2"/>
    <n v="10000"/>
  </r>
  <r>
    <x v="2"/>
    <x v="14"/>
    <x v="3"/>
    <x v="2"/>
    <m/>
  </r>
  <r>
    <x v="2"/>
    <x v="15"/>
    <x v="3"/>
    <x v="2"/>
    <n v="45000"/>
  </r>
  <r>
    <x v="2"/>
    <x v="16"/>
    <x v="3"/>
    <x v="2"/>
    <n v="42000"/>
  </r>
  <r>
    <x v="2"/>
    <x v="17"/>
    <x v="3"/>
    <x v="2"/>
    <n v="35000"/>
  </r>
  <r>
    <x v="2"/>
    <x v="19"/>
    <x v="3"/>
    <x v="2"/>
    <m/>
  </r>
  <r>
    <x v="2"/>
    <x v="18"/>
    <x v="3"/>
    <x v="2"/>
    <m/>
  </r>
  <r>
    <x v="2"/>
    <x v="0"/>
    <x v="4"/>
    <x v="2"/>
    <n v="91000"/>
  </r>
  <r>
    <x v="2"/>
    <x v="1"/>
    <x v="4"/>
    <x v="2"/>
    <n v="600000"/>
  </r>
  <r>
    <x v="2"/>
    <x v="2"/>
    <x v="4"/>
    <x v="2"/>
    <n v="119000"/>
  </r>
  <r>
    <x v="2"/>
    <x v="3"/>
    <x v="4"/>
    <x v="2"/>
    <n v="97000"/>
  </r>
  <r>
    <x v="2"/>
    <x v="4"/>
    <x v="4"/>
    <x v="2"/>
    <n v="996000"/>
  </r>
  <r>
    <x v="2"/>
    <x v="5"/>
    <x v="4"/>
    <x v="2"/>
    <n v="0"/>
  </r>
  <r>
    <x v="2"/>
    <x v="6"/>
    <x v="4"/>
    <x v="2"/>
    <n v="89000"/>
  </r>
  <r>
    <x v="2"/>
    <x v="7"/>
    <x v="4"/>
    <x v="2"/>
    <n v="659000"/>
  </r>
  <r>
    <x v="2"/>
    <x v="8"/>
    <x v="4"/>
    <x v="2"/>
    <n v="328000"/>
  </r>
  <r>
    <x v="2"/>
    <x v="9"/>
    <x v="4"/>
    <x v="2"/>
    <n v="298000"/>
  </r>
  <r>
    <x v="2"/>
    <x v="10"/>
    <x v="4"/>
    <x v="2"/>
    <n v="89000"/>
  </r>
  <r>
    <x v="2"/>
    <x v="11"/>
    <x v="4"/>
    <x v="2"/>
    <n v="176000"/>
  </r>
  <r>
    <x v="2"/>
    <x v="12"/>
    <x v="4"/>
    <x v="2"/>
    <n v="1197000"/>
  </r>
  <r>
    <x v="2"/>
    <x v="13"/>
    <x v="4"/>
    <x v="2"/>
    <n v="259000"/>
  </r>
  <r>
    <x v="2"/>
    <x v="14"/>
    <x v="4"/>
    <x v="2"/>
    <n v="0"/>
  </r>
  <r>
    <x v="2"/>
    <x v="15"/>
    <x v="4"/>
    <x v="2"/>
    <n v="466000"/>
  </r>
  <r>
    <x v="2"/>
    <x v="16"/>
    <x v="4"/>
    <x v="2"/>
    <n v="290000"/>
  </r>
  <r>
    <x v="2"/>
    <x v="17"/>
    <x v="4"/>
    <x v="2"/>
    <n v="202000"/>
  </r>
  <r>
    <x v="2"/>
    <x v="19"/>
    <x v="4"/>
    <x v="2"/>
    <m/>
  </r>
  <r>
    <x v="2"/>
    <x v="18"/>
    <x v="4"/>
    <x v="2"/>
    <m/>
  </r>
  <r>
    <x v="2"/>
    <x v="0"/>
    <x v="5"/>
    <x v="2"/>
    <n v="600"/>
  </r>
  <r>
    <x v="2"/>
    <x v="1"/>
    <x v="5"/>
    <x v="2"/>
    <n v="2800"/>
  </r>
  <r>
    <x v="2"/>
    <x v="2"/>
    <x v="5"/>
    <x v="2"/>
    <n v="700"/>
  </r>
  <r>
    <x v="2"/>
    <x v="3"/>
    <x v="5"/>
    <x v="2"/>
    <n v="500"/>
  </r>
  <r>
    <x v="2"/>
    <x v="4"/>
    <x v="5"/>
    <x v="2"/>
    <n v="4200"/>
  </r>
  <r>
    <x v="2"/>
    <x v="5"/>
    <x v="5"/>
    <x v="2"/>
    <m/>
  </r>
  <r>
    <x v="2"/>
    <x v="6"/>
    <x v="5"/>
    <x v="2"/>
    <n v="400"/>
  </r>
  <r>
    <x v="2"/>
    <x v="7"/>
    <x v="5"/>
    <x v="2"/>
    <n v="2200"/>
  </r>
  <r>
    <x v="2"/>
    <x v="8"/>
    <x v="5"/>
    <x v="2"/>
    <n v="1900"/>
  </r>
  <r>
    <x v="2"/>
    <x v="9"/>
    <x v="5"/>
    <x v="2"/>
    <n v="1000"/>
  </r>
  <r>
    <x v="2"/>
    <x v="10"/>
    <x v="5"/>
    <x v="2"/>
    <n v="200"/>
  </r>
  <r>
    <x v="2"/>
    <x v="11"/>
    <x v="5"/>
    <x v="2"/>
    <n v="500"/>
  </r>
  <r>
    <x v="2"/>
    <x v="12"/>
    <x v="5"/>
    <x v="2"/>
    <n v="6200"/>
  </r>
  <r>
    <x v="2"/>
    <x v="13"/>
    <x v="5"/>
    <x v="2"/>
    <n v="300"/>
  </r>
  <r>
    <x v="2"/>
    <x v="14"/>
    <x v="5"/>
    <x v="2"/>
    <m/>
  </r>
  <r>
    <x v="2"/>
    <x v="15"/>
    <x v="5"/>
    <x v="2"/>
    <n v="1400"/>
  </r>
  <r>
    <x v="2"/>
    <x v="16"/>
    <x v="5"/>
    <x v="2"/>
    <n v="300"/>
  </r>
  <r>
    <x v="2"/>
    <x v="17"/>
    <x v="5"/>
    <x v="2"/>
    <n v="1100"/>
  </r>
  <r>
    <x v="2"/>
    <x v="19"/>
    <x v="5"/>
    <x v="2"/>
    <m/>
  </r>
  <r>
    <x v="2"/>
    <x v="0"/>
    <x v="6"/>
    <x v="2"/>
    <n v="151.66666666666666"/>
  </r>
  <r>
    <x v="2"/>
    <x v="1"/>
    <x v="6"/>
    <x v="2"/>
    <n v="214.28571428571428"/>
  </r>
  <r>
    <x v="2"/>
    <x v="2"/>
    <x v="6"/>
    <x v="2"/>
    <n v="170"/>
  </r>
  <r>
    <x v="2"/>
    <x v="3"/>
    <x v="6"/>
    <x v="2"/>
    <n v="194"/>
  </r>
  <r>
    <x v="2"/>
    <x v="4"/>
    <x v="6"/>
    <x v="2"/>
    <n v="237.14285714285714"/>
  </r>
  <r>
    <x v="2"/>
    <x v="5"/>
    <x v="6"/>
    <x v="2"/>
    <m/>
  </r>
  <r>
    <x v="2"/>
    <x v="6"/>
    <x v="6"/>
    <x v="2"/>
    <n v="222.5"/>
  </r>
  <r>
    <x v="2"/>
    <x v="7"/>
    <x v="6"/>
    <x v="2"/>
    <n v="299.54545454545456"/>
  </r>
  <r>
    <x v="2"/>
    <x v="8"/>
    <x v="6"/>
    <x v="2"/>
    <n v="172.63157894736841"/>
  </r>
  <r>
    <x v="2"/>
    <x v="9"/>
    <x v="6"/>
    <x v="2"/>
    <n v="298"/>
  </r>
  <r>
    <x v="2"/>
    <x v="10"/>
    <x v="6"/>
    <x v="2"/>
    <n v="445"/>
  </r>
  <r>
    <x v="2"/>
    <x v="11"/>
    <x v="6"/>
    <x v="2"/>
    <n v="352"/>
  </r>
  <r>
    <x v="2"/>
    <x v="12"/>
    <x v="6"/>
    <x v="2"/>
    <n v="193.06451612903226"/>
  </r>
  <r>
    <x v="2"/>
    <x v="13"/>
    <x v="6"/>
    <x v="2"/>
    <n v="863.33333333333337"/>
  </r>
  <r>
    <x v="2"/>
    <x v="14"/>
    <x v="6"/>
    <x v="2"/>
    <m/>
  </r>
  <r>
    <x v="2"/>
    <x v="15"/>
    <x v="6"/>
    <x v="2"/>
    <n v="332.85714285714283"/>
  </r>
  <r>
    <x v="2"/>
    <x v="16"/>
    <x v="6"/>
    <x v="2"/>
    <n v="966.66666666666663"/>
  </r>
  <r>
    <x v="2"/>
    <x v="17"/>
    <x v="6"/>
    <x v="2"/>
    <n v="183.63636363636363"/>
  </r>
  <r>
    <x v="2"/>
    <x v="19"/>
    <x v="6"/>
    <x v="2"/>
    <m/>
  </r>
  <r>
    <x v="2"/>
    <x v="0"/>
    <x v="0"/>
    <x v="3"/>
    <n v="94000"/>
  </r>
  <r>
    <x v="2"/>
    <x v="1"/>
    <x v="0"/>
    <x v="3"/>
    <n v="537000"/>
  </r>
  <r>
    <x v="2"/>
    <x v="2"/>
    <x v="0"/>
    <x v="3"/>
    <n v="124000"/>
  </r>
  <r>
    <x v="2"/>
    <x v="3"/>
    <x v="0"/>
    <x v="3"/>
    <n v="39000"/>
  </r>
  <r>
    <x v="2"/>
    <x v="4"/>
    <x v="0"/>
    <x v="3"/>
    <n v="1018000"/>
  </r>
  <r>
    <x v="2"/>
    <x v="5"/>
    <x v="0"/>
    <x v="3"/>
    <n v="0"/>
  </r>
  <r>
    <x v="2"/>
    <x v="6"/>
    <x v="0"/>
    <x v="3"/>
    <n v="83000"/>
  </r>
  <r>
    <x v="2"/>
    <x v="7"/>
    <x v="0"/>
    <x v="3"/>
    <n v="645000"/>
  </r>
  <r>
    <x v="2"/>
    <x v="8"/>
    <x v="0"/>
    <x v="3"/>
    <n v="302000"/>
  </r>
  <r>
    <x v="2"/>
    <x v="9"/>
    <x v="0"/>
    <x v="3"/>
    <n v="275000"/>
  </r>
  <r>
    <x v="2"/>
    <x v="10"/>
    <x v="0"/>
    <x v="3"/>
    <n v="127000"/>
  </r>
  <r>
    <x v="2"/>
    <x v="11"/>
    <x v="0"/>
    <x v="3"/>
    <n v="245000"/>
  </r>
  <r>
    <x v="2"/>
    <x v="12"/>
    <x v="0"/>
    <x v="3"/>
    <n v="1296000"/>
  </r>
  <r>
    <x v="2"/>
    <x v="13"/>
    <x v="0"/>
    <x v="3"/>
    <n v="80000"/>
  </r>
  <r>
    <x v="2"/>
    <x v="14"/>
    <x v="0"/>
    <x v="3"/>
    <n v="0"/>
  </r>
  <r>
    <x v="2"/>
    <x v="15"/>
    <x v="0"/>
    <x v="3"/>
    <n v="477000"/>
  </r>
  <r>
    <x v="2"/>
    <x v="16"/>
    <x v="0"/>
    <x v="3"/>
    <n v="465000"/>
  </r>
  <r>
    <x v="2"/>
    <x v="17"/>
    <x v="0"/>
    <x v="3"/>
    <n v="191000"/>
  </r>
  <r>
    <x v="2"/>
    <x v="19"/>
    <x v="0"/>
    <x v="3"/>
    <m/>
  </r>
  <r>
    <x v="2"/>
    <x v="0"/>
    <x v="1"/>
    <x v="3"/>
    <n v="-13000"/>
  </r>
  <r>
    <x v="2"/>
    <x v="1"/>
    <x v="1"/>
    <x v="3"/>
    <n v="-18000"/>
  </r>
  <r>
    <x v="2"/>
    <x v="2"/>
    <x v="1"/>
    <x v="3"/>
    <n v="-16000"/>
  </r>
  <r>
    <x v="2"/>
    <x v="3"/>
    <x v="1"/>
    <x v="3"/>
    <n v="-20000"/>
  </r>
  <r>
    <x v="2"/>
    <x v="4"/>
    <x v="1"/>
    <x v="3"/>
    <n v="-35000"/>
  </r>
  <r>
    <x v="2"/>
    <x v="5"/>
    <x v="1"/>
    <x v="3"/>
    <n v="0"/>
  </r>
  <r>
    <x v="2"/>
    <x v="6"/>
    <x v="1"/>
    <x v="3"/>
    <n v="-3000"/>
  </r>
  <r>
    <x v="2"/>
    <x v="7"/>
    <x v="1"/>
    <x v="3"/>
    <n v="-31000"/>
  </r>
  <r>
    <x v="2"/>
    <x v="8"/>
    <x v="1"/>
    <x v="3"/>
    <n v="-26000"/>
  </r>
  <r>
    <x v="2"/>
    <x v="9"/>
    <x v="1"/>
    <x v="3"/>
    <n v="-7000"/>
  </r>
  <r>
    <x v="2"/>
    <x v="10"/>
    <x v="1"/>
    <x v="3"/>
    <n v="-8000"/>
  </r>
  <r>
    <x v="2"/>
    <x v="11"/>
    <x v="1"/>
    <x v="3"/>
    <n v="-8000"/>
  </r>
  <r>
    <x v="2"/>
    <x v="12"/>
    <x v="1"/>
    <x v="3"/>
    <n v="-55000"/>
  </r>
  <r>
    <x v="2"/>
    <x v="13"/>
    <x v="1"/>
    <x v="3"/>
    <n v="-7000"/>
  </r>
  <r>
    <x v="2"/>
    <x v="14"/>
    <x v="1"/>
    <x v="3"/>
    <n v="0"/>
  </r>
  <r>
    <x v="2"/>
    <x v="15"/>
    <x v="1"/>
    <x v="3"/>
    <n v="-25000"/>
  </r>
  <r>
    <x v="2"/>
    <x v="16"/>
    <x v="1"/>
    <x v="3"/>
    <n v="-8000"/>
  </r>
  <r>
    <x v="2"/>
    <x v="17"/>
    <x v="1"/>
    <x v="3"/>
    <n v="-11000"/>
  </r>
  <r>
    <x v="2"/>
    <x v="19"/>
    <x v="1"/>
    <x v="3"/>
    <m/>
  </r>
  <r>
    <x v="2"/>
    <x v="0"/>
    <x v="2"/>
    <x v="3"/>
    <n v="81000"/>
  </r>
  <r>
    <x v="2"/>
    <x v="1"/>
    <x v="2"/>
    <x v="3"/>
    <n v="519000"/>
  </r>
  <r>
    <x v="2"/>
    <x v="2"/>
    <x v="2"/>
    <x v="3"/>
    <n v="108000"/>
  </r>
  <r>
    <x v="2"/>
    <x v="3"/>
    <x v="2"/>
    <x v="3"/>
    <n v="19000"/>
  </r>
  <r>
    <x v="2"/>
    <x v="4"/>
    <x v="2"/>
    <x v="3"/>
    <n v="983000"/>
  </r>
  <r>
    <x v="2"/>
    <x v="5"/>
    <x v="2"/>
    <x v="3"/>
    <n v="0"/>
  </r>
  <r>
    <x v="2"/>
    <x v="6"/>
    <x v="2"/>
    <x v="3"/>
    <n v="80000"/>
  </r>
  <r>
    <x v="2"/>
    <x v="7"/>
    <x v="2"/>
    <x v="3"/>
    <n v="614000"/>
  </r>
  <r>
    <x v="2"/>
    <x v="8"/>
    <x v="2"/>
    <x v="3"/>
    <n v="276000"/>
  </r>
  <r>
    <x v="2"/>
    <x v="9"/>
    <x v="2"/>
    <x v="3"/>
    <n v="268000"/>
  </r>
  <r>
    <x v="2"/>
    <x v="10"/>
    <x v="2"/>
    <x v="3"/>
    <n v="119000"/>
  </r>
  <r>
    <x v="2"/>
    <x v="11"/>
    <x v="2"/>
    <x v="3"/>
    <n v="237000"/>
  </r>
  <r>
    <x v="2"/>
    <x v="12"/>
    <x v="2"/>
    <x v="3"/>
    <n v="1241000"/>
  </r>
  <r>
    <x v="2"/>
    <x v="13"/>
    <x v="2"/>
    <x v="3"/>
    <n v="73000"/>
  </r>
  <r>
    <x v="2"/>
    <x v="14"/>
    <x v="2"/>
    <x v="3"/>
    <n v="0"/>
  </r>
  <r>
    <x v="2"/>
    <x v="15"/>
    <x v="2"/>
    <x v="3"/>
    <n v="452000"/>
  </r>
  <r>
    <x v="2"/>
    <x v="16"/>
    <x v="2"/>
    <x v="3"/>
    <n v="457000"/>
  </r>
  <r>
    <x v="2"/>
    <x v="17"/>
    <x v="2"/>
    <x v="3"/>
    <n v="180000"/>
  </r>
  <r>
    <x v="2"/>
    <x v="19"/>
    <x v="2"/>
    <x v="3"/>
    <n v="0"/>
  </r>
  <r>
    <x v="2"/>
    <x v="0"/>
    <x v="3"/>
    <x v="3"/>
    <n v="20000"/>
  </r>
  <r>
    <x v="2"/>
    <x v="1"/>
    <x v="3"/>
    <x v="3"/>
    <n v="94000"/>
  </r>
  <r>
    <x v="2"/>
    <x v="2"/>
    <x v="3"/>
    <x v="3"/>
    <n v="23000"/>
  </r>
  <r>
    <x v="2"/>
    <x v="3"/>
    <x v="3"/>
    <x v="3"/>
    <n v="3000"/>
  </r>
  <r>
    <x v="2"/>
    <x v="4"/>
    <x v="3"/>
    <x v="3"/>
    <n v="181000"/>
  </r>
  <r>
    <x v="2"/>
    <x v="5"/>
    <x v="3"/>
    <x v="3"/>
    <n v="0"/>
  </r>
  <r>
    <x v="2"/>
    <x v="6"/>
    <x v="3"/>
    <x v="3"/>
    <n v="13000"/>
  </r>
  <r>
    <x v="2"/>
    <x v="7"/>
    <x v="3"/>
    <x v="3"/>
    <n v="74000"/>
  </r>
  <r>
    <x v="2"/>
    <x v="8"/>
    <x v="3"/>
    <x v="3"/>
    <n v="64000"/>
  </r>
  <r>
    <x v="2"/>
    <x v="9"/>
    <x v="3"/>
    <x v="3"/>
    <n v="33000"/>
  </r>
  <r>
    <x v="2"/>
    <x v="10"/>
    <x v="3"/>
    <x v="3"/>
    <n v="10000"/>
  </r>
  <r>
    <x v="2"/>
    <x v="11"/>
    <x v="3"/>
    <x v="3"/>
    <n v="33000"/>
  </r>
  <r>
    <x v="2"/>
    <x v="12"/>
    <x v="3"/>
    <x v="3"/>
    <n v="214000"/>
  </r>
  <r>
    <x v="2"/>
    <x v="13"/>
    <x v="3"/>
    <x v="3"/>
    <n v="10000"/>
  </r>
  <r>
    <x v="2"/>
    <x v="14"/>
    <x v="3"/>
    <x v="3"/>
    <n v="0"/>
  </r>
  <r>
    <x v="2"/>
    <x v="15"/>
    <x v="3"/>
    <x v="3"/>
    <n v="50000"/>
  </r>
  <r>
    <x v="2"/>
    <x v="16"/>
    <x v="3"/>
    <x v="3"/>
    <n v="77000"/>
  </r>
  <r>
    <x v="2"/>
    <x v="17"/>
    <x v="3"/>
    <x v="3"/>
    <n v="40000"/>
  </r>
  <r>
    <x v="2"/>
    <x v="19"/>
    <x v="3"/>
    <x v="3"/>
    <m/>
  </r>
  <r>
    <x v="2"/>
    <x v="18"/>
    <x v="3"/>
    <x v="3"/>
    <m/>
  </r>
  <r>
    <x v="2"/>
    <x v="0"/>
    <x v="4"/>
    <x v="3"/>
    <n v="101000"/>
  </r>
  <r>
    <x v="2"/>
    <x v="1"/>
    <x v="4"/>
    <x v="3"/>
    <n v="613000"/>
  </r>
  <r>
    <x v="2"/>
    <x v="2"/>
    <x v="4"/>
    <x v="3"/>
    <n v="131000"/>
  </r>
  <r>
    <x v="2"/>
    <x v="3"/>
    <x v="4"/>
    <x v="3"/>
    <n v="22000"/>
  </r>
  <r>
    <x v="2"/>
    <x v="4"/>
    <x v="4"/>
    <x v="3"/>
    <n v="1164000"/>
  </r>
  <r>
    <x v="2"/>
    <x v="5"/>
    <x v="4"/>
    <x v="3"/>
    <n v="0"/>
  </r>
  <r>
    <x v="2"/>
    <x v="6"/>
    <x v="4"/>
    <x v="3"/>
    <n v="93000"/>
  </r>
  <r>
    <x v="2"/>
    <x v="7"/>
    <x v="4"/>
    <x v="3"/>
    <n v="688000"/>
  </r>
  <r>
    <x v="2"/>
    <x v="8"/>
    <x v="4"/>
    <x v="3"/>
    <n v="340000"/>
  </r>
  <r>
    <x v="2"/>
    <x v="9"/>
    <x v="4"/>
    <x v="3"/>
    <n v="301000"/>
  </r>
  <r>
    <x v="2"/>
    <x v="10"/>
    <x v="4"/>
    <x v="3"/>
    <n v="129000"/>
  </r>
  <r>
    <x v="2"/>
    <x v="11"/>
    <x v="4"/>
    <x v="3"/>
    <n v="270000"/>
  </r>
  <r>
    <x v="2"/>
    <x v="12"/>
    <x v="4"/>
    <x v="3"/>
    <n v="1455000"/>
  </r>
  <r>
    <x v="2"/>
    <x v="13"/>
    <x v="4"/>
    <x v="3"/>
    <n v="83000"/>
  </r>
  <r>
    <x v="2"/>
    <x v="14"/>
    <x v="4"/>
    <x v="3"/>
    <n v="0"/>
  </r>
  <r>
    <x v="2"/>
    <x v="15"/>
    <x v="4"/>
    <x v="3"/>
    <n v="502000"/>
  </r>
  <r>
    <x v="2"/>
    <x v="16"/>
    <x v="4"/>
    <x v="3"/>
    <n v="534000"/>
  </r>
  <r>
    <x v="2"/>
    <x v="17"/>
    <x v="4"/>
    <x v="3"/>
    <n v="220000"/>
  </r>
  <r>
    <x v="2"/>
    <x v="19"/>
    <x v="4"/>
    <x v="3"/>
    <n v="0"/>
  </r>
  <r>
    <x v="2"/>
    <x v="18"/>
    <x v="4"/>
    <x v="3"/>
    <n v="0"/>
  </r>
  <r>
    <x v="2"/>
    <x v="0"/>
    <x v="5"/>
    <x v="3"/>
    <n v="600"/>
  </r>
  <r>
    <x v="2"/>
    <x v="1"/>
    <x v="5"/>
    <x v="3"/>
    <n v="2800"/>
  </r>
  <r>
    <x v="2"/>
    <x v="2"/>
    <x v="5"/>
    <x v="3"/>
    <n v="700"/>
  </r>
  <r>
    <x v="2"/>
    <x v="3"/>
    <x v="5"/>
    <x v="3"/>
    <n v="100"/>
  </r>
  <r>
    <x v="2"/>
    <x v="4"/>
    <x v="5"/>
    <x v="3"/>
    <n v="5400"/>
  </r>
  <r>
    <x v="2"/>
    <x v="5"/>
    <x v="5"/>
    <x v="3"/>
    <n v="0"/>
  </r>
  <r>
    <x v="2"/>
    <x v="6"/>
    <x v="5"/>
    <x v="3"/>
    <n v="400"/>
  </r>
  <r>
    <x v="2"/>
    <x v="7"/>
    <x v="5"/>
    <x v="3"/>
    <n v="2200"/>
  </r>
  <r>
    <x v="2"/>
    <x v="8"/>
    <x v="5"/>
    <x v="3"/>
    <n v="1900"/>
  </r>
  <r>
    <x v="2"/>
    <x v="9"/>
    <x v="5"/>
    <x v="3"/>
    <n v="1000"/>
  </r>
  <r>
    <x v="2"/>
    <x v="10"/>
    <x v="5"/>
    <x v="3"/>
    <n v="300"/>
  </r>
  <r>
    <x v="2"/>
    <x v="11"/>
    <x v="5"/>
    <x v="3"/>
    <n v="1000"/>
  </r>
  <r>
    <x v="2"/>
    <x v="12"/>
    <x v="5"/>
    <x v="3"/>
    <n v="6400"/>
  </r>
  <r>
    <x v="2"/>
    <x v="13"/>
    <x v="5"/>
    <x v="3"/>
    <n v="300"/>
  </r>
  <r>
    <x v="2"/>
    <x v="14"/>
    <x v="5"/>
    <x v="3"/>
    <n v="0"/>
  </r>
  <r>
    <x v="2"/>
    <x v="15"/>
    <x v="5"/>
    <x v="3"/>
    <n v="1500"/>
  </r>
  <r>
    <x v="2"/>
    <x v="16"/>
    <x v="5"/>
    <x v="3"/>
    <n v="2300"/>
  </r>
  <r>
    <x v="2"/>
    <x v="17"/>
    <x v="5"/>
    <x v="3"/>
    <n v="1200"/>
  </r>
  <r>
    <x v="2"/>
    <x v="19"/>
    <x v="5"/>
    <x v="3"/>
    <m/>
  </r>
  <r>
    <x v="2"/>
    <x v="0"/>
    <x v="6"/>
    <x v="3"/>
    <n v="168.33333333333334"/>
  </r>
  <r>
    <x v="2"/>
    <x v="1"/>
    <x v="6"/>
    <x v="3"/>
    <n v="218.92857142857142"/>
  </r>
  <r>
    <x v="2"/>
    <x v="2"/>
    <x v="6"/>
    <x v="3"/>
    <n v="187.14285714285714"/>
  </r>
  <r>
    <x v="2"/>
    <x v="3"/>
    <x v="6"/>
    <x v="3"/>
    <n v="220"/>
  </r>
  <r>
    <x v="2"/>
    <x v="4"/>
    <x v="6"/>
    <x v="3"/>
    <n v="215.55555555555554"/>
  </r>
  <r>
    <x v="2"/>
    <x v="5"/>
    <x v="6"/>
    <x v="3"/>
    <s v=""/>
  </r>
  <r>
    <x v="2"/>
    <x v="6"/>
    <x v="6"/>
    <x v="3"/>
    <n v="232.5"/>
  </r>
  <r>
    <x v="2"/>
    <x v="7"/>
    <x v="6"/>
    <x v="3"/>
    <n v="312.72727272727275"/>
  </r>
  <r>
    <x v="2"/>
    <x v="8"/>
    <x v="6"/>
    <x v="3"/>
    <n v="178.94736842105263"/>
  </r>
  <r>
    <x v="2"/>
    <x v="9"/>
    <x v="6"/>
    <x v="3"/>
    <n v="301"/>
  </r>
  <r>
    <x v="2"/>
    <x v="10"/>
    <x v="6"/>
    <x v="3"/>
    <n v="430"/>
  </r>
  <r>
    <x v="2"/>
    <x v="11"/>
    <x v="6"/>
    <x v="3"/>
    <n v="270"/>
  </r>
  <r>
    <x v="2"/>
    <x v="12"/>
    <x v="6"/>
    <x v="3"/>
    <n v="227.34375"/>
  </r>
  <r>
    <x v="2"/>
    <x v="13"/>
    <x v="6"/>
    <x v="3"/>
    <n v="276.66666666666669"/>
  </r>
  <r>
    <x v="2"/>
    <x v="14"/>
    <x v="6"/>
    <x v="3"/>
    <s v=""/>
  </r>
  <r>
    <x v="2"/>
    <x v="15"/>
    <x v="6"/>
    <x v="3"/>
    <n v="334.66666666666669"/>
  </r>
  <r>
    <x v="2"/>
    <x v="16"/>
    <x v="6"/>
    <x v="3"/>
    <n v="232.17391304347825"/>
  </r>
  <r>
    <x v="2"/>
    <x v="17"/>
    <x v="6"/>
    <x v="3"/>
    <n v="183.33333333333334"/>
  </r>
  <r>
    <x v="2"/>
    <x v="19"/>
    <x v="6"/>
    <x v="3"/>
    <s v=""/>
  </r>
  <r>
    <x v="3"/>
    <x v="0"/>
    <x v="0"/>
    <x v="0"/>
    <n v="2152000"/>
  </r>
  <r>
    <x v="3"/>
    <x v="1"/>
    <x v="0"/>
    <x v="0"/>
    <n v="3087000"/>
  </r>
  <r>
    <x v="3"/>
    <x v="2"/>
    <x v="0"/>
    <x v="0"/>
    <n v="4460000"/>
  </r>
  <r>
    <x v="3"/>
    <x v="3"/>
    <x v="0"/>
    <x v="0"/>
    <n v="3277000"/>
  </r>
  <r>
    <x v="3"/>
    <x v="4"/>
    <x v="0"/>
    <x v="0"/>
    <n v="5140000"/>
  </r>
  <r>
    <x v="3"/>
    <x v="5"/>
    <x v="0"/>
    <x v="0"/>
    <n v="2179000"/>
  </r>
  <r>
    <x v="3"/>
    <x v="6"/>
    <x v="0"/>
    <x v="0"/>
    <n v="1260000"/>
  </r>
  <r>
    <x v="3"/>
    <x v="7"/>
    <x v="0"/>
    <x v="0"/>
    <n v="2133000"/>
  </r>
  <r>
    <x v="3"/>
    <x v="8"/>
    <x v="0"/>
    <x v="0"/>
    <n v="1871000"/>
  </r>
  <r>
    <x v="3"/>
    <x v="9"/>
    <x v="0"/>
    <x v="0"/>
    <n v="6888000"/>
  </r>
  <r>
    <x v="3"/>
    <x v="10"/>
    <x v="0"/>
    <x v="0"/>
    <n v="3555000"/>
  </r>
  <r>
    <x v="3"/>
    <x v="20"/>
    <x v="0"/>
    <x v="0"/>
    <n v="40000"/>
  </r>
  <r>
    <x v="3"/>
    <x v="11"/>
    <x v="0"/>
    <x v="0"/>
    <n v="5035000"/>
  </r>
  <r>
    <x v="3"/>
    <x v="12"/>
    <x v="0"/>
    <x v="0"/>
    <n v="2891000"/>
  </r>
  <r>
    <x v="3"/>
    <x v="13"/>
    <x v="0"/>
    <x v="0"/>
    <n v="3757000"/>
  </r>
  <r>
    <x v="3"/>
    <x v="14"/>
    <x v="0"/>
    <x v="0"/>
    <n v="1552000"/>
  </r>
  <r>
    <x v="3"/>
    <x v="15"/>
    <x v="0"/>
    <x v="0"/>
    <n v="2671000"/>
  </r>
  <r>
    <x v="3"/>
    <x v="16"/>
    <x v="0"/>
    <x v="0"/>
    <n v="8242000"/>
  </r>
  <r>
    <x v="3"/>
    <x v="17"/>
    <x v="0"/>
    <x v="0"/>
    <n v="28613000"/>
  </r>
  <r>
    <x v="3"/>
    <x v="0"/>
    <x v="1"/>
    <x v="0"/>
    <n v="-488000"/>
  </r>
  <r>
    <x v="3"/>
    <x v="1"/>
    <x v="1"/>
    <x v="0"/>
    <n v="-630000"/>
  </r>
  <r>
    <x v="3"/>
    <x v="2"/>
    <x v="1"/>
    <x v="0"/>
    <n v="-739000"/>
  </r>
  <r>
    <x v="3"/>
    <x v="3"/>
    <x v="1"/>
    <x v="0"/>
    <n v="-617000"/>
  </r>
  <r>
    <x v="3"/>
    <x v="4"/>
    <x v="1"/>
    <x v="0"/>
    <n v="-1112000"/>
  </r>
  <r>
    <x v="3"/>
    <x v="5"/>
    <x v="1"/>
    <x v="0"/>
    <n v="-486000"/>
  </r>
  <r>
    <x v="3"/>
    <x v="6"/>
    <x v="1"/>
    <x v="0"/>
    <n v="-217000"/>
  </r>
  <r>
    <x v="3"/>
    <x v="7"/>
    <x v="1"/>
    <x v="0"/>
    <n v="-382000"/>
  </r>
  <r>
    <x v="3"/>
    <x v="8"/>
    <x v="1"/>
    <x v="0"/>
    <n v="-355000"/>
  </r>
  <r>
    <x v="3"/>
    <x v="9"/>
    <x v="1"/>
    <x v="0"/>
    <n v="-1343000"/>
  </r>
  <r>
    <x v="3"/>
    <x v="10"/>
    <x v="1"/>
    <x v="0"/>
    <n v="-646000"/>
  </r>
  <r>
    <x v="3"/>
    <x v="20"/>
    <x v="1"/>
    <x v="0"/>
    <n v="0"/>
  </r>
  <r>
    <x v="3"/>
    <x v="11"/>
    <x v="1"/>
    <x v="0"/>
    <n v="-1002000"/>
  </r>
  <r>
    <x v="3"/>
    <x v="12"/>
    <x v="1"/>
    <x v="0"/>
    <n v="-518000"/>
  </r>
  <r>
    <x v="3"/>
    <x v="13"/>
    <x v="1"/>
    <x v="0"/>
    <n v="-695000"/>
  </r>
  <r>
    <x v="3"/>
    <x v="14"/>
    <x v="1"/>
    <x v="0"/>
    <n v="-272000"/>
  </r>
  <r>
    <x v="3"/>
    <x v="15"/>
    <x v="1"/>
    <x v="0"/>
    <n v="-479000"/>
  </r>
  <r>
    <x v="3"/>
    <x v="16"/>
    <x v="1"/>
    <x v="0"/>
    <n v="-1425000"/>
  </r>
  <r>
    <x v="3"/>
    <x v="17"/>
    <x v="1"/>
    <x v="0"/>
    <n v="-5486000"/>
  </r>
  <r>
    <x v="3"/>
    <x v="0"/>
    <x v="2"/>
    <x v="0"/>
    <n v="1664000"/>
  </r>
  <r>
    <x v="3"/>
    <x v="1"/>
    <x v="2"/>
    <x v="0"/>
    <n v="2457000"/>
  </r>
  <r>
    <x v="3"/>
    <x v="2"/>
    <x v="2"/>
    <x v="0"/>
    <n v="3721000"/>
  </r>
  <r>
    <x v="3"/>
    <x v="3"/>
    <x v="2"/>
    <x v="0"/>
    <n v="2660000"/>
  </r>
  <r>
    <x v="3"/>
    <x v="4"/>
    <x v="2"/>
    <x v="0"/>
    <n v="4028000"/>
  </r>
  <r>
    <x v="3"/>
    <x v="5"/>
    <x v="2"/>
    <x v="0"/>
    <n v="1693000"/>
  </r>
  <r>
    <x v="3"/>
    <x v="6"/>
    <x v="2"/>
    <x v="0"/>
    <n v="1043000"/>
  </r>
  <r>
    <x v="3"/>
    <x v="7"/>
    <x v="2"/>
    <x v="0"/>
    <n v="1751000"/>
  </r>
  <r>
    <x v="3"/>
    <x v="8"/>
    <x v="2"/>
    <x v="0"/>
    <n v="1516000"/>
  </r>
  <r>
    <x v="3"/>
    <x v="9"/>
    <x v="2"/>
    <x v="0"/>
    <n v="5545000"/>
  </r>
  <r>
    <x v="3"/>
    <x v="10"/>
    <x v="2"/>
    <x v="0"/>
    <n v="2909000"/>
  </r>
  <r>
    <x v="3"/>
    <x v="20"/>
    <x v="2"/>
    <x v="0"/>
    <n v="40000"/>
  </r>
  <r>
    <x v="3"/>
    <x v="11"/>
    <x v="2"/>
    <x v="0"/>
    <n v="4033000"/>
  </r>
  <r>
    <x v="3"/>
    <x v="12"/>
    <x v="2"/>
    <x v="0"/>
    <n v="2373000"/>
  </r>
  <r>
    <x v="3"/>
    <x v="13"/>
    <x v="2"/>
    <x v="0"/>
    <n v="3062000"/>
  </r>
  <r>
    <x v="3"/>
    <x v="14"/>
    <x v="2"/>
    <x v="0"/>
    <n v="1280000"/>
  </r>
  <r>
    <x v="3"/>
    <x v="15"/>
    <x v="2"/>
    <x v="0"/>
    <n v="2192000"/>
  </r>
  <r>
    <x v="3"/>
    <x v="16"/>
    <x v="2"/>
    <x v="0"/>
    <n v="6817000"/>
  </r>
  <r>
    <x v="3"/>
    <x v="17"/>
    <x v="2"/>
    <x v="0"/>
    <n v="23127000"/>
  </r>
  <r>
    <x v="3"/>
    <x v="0"/>
    <x v="5"/>
    <x v="0"/>
    <n v="5500"/>
  </r>
  <r>
    <x v="3"/>
    <x v="1"/>
    <x v="5"/>
    <x v="0"/>
    <n v="7900"/>
  </r>
  <r>
    <x v="3"/>
    <x v="2"/>
    <x v="5"/>
    <x v="0"/>
    <n v="9000"/>
  </r>
  <r>
    <x v="3"/>
    <x v="3"/>
    <x v="5"/>
    <x v="0"/>
    <n v="9600"/>
  </r>
  <r>
    <x v="3"/>
    <x v="4"/>
    <x v="5"/>
    <x v="0"/>
    <n v="15100"/>
  </r>
  <r>
    <x v="3"/>
    <x v="5"/>
    <x v="5"/>
    <x v="0"/>
    <n v="5100"/>
  </r>
  <r>
    <x v="3"/>
    <x v="6"/>
    <x v="5"/>
    <x v="0"/>
    <n v="2300"/>
  </r>
  <r>
    <x v="3"/>
    <x v="7"/>
    <x v="5"/>
    <x v="0"/>
    <n v="4200"/>
  </r>
  <r>
    <x v="3"/>
    <x v="8"/>
    <x v="5"/>
    <x v="0"/>
    <n v="4700"/>
  </r>
  <r>
    <x v="3"/>
    <x v="9"/>
    <x v="5"/>
    <x v="0"/>
    <n v="21200"/>
  </r>
  <r>
    <x v="3"/>
    <x v="10"/>
    <x v="5"/>
    <x v="0"/>
    <n v="7400"/>
  </r>
  <r>
    <x v="3"/>
    <x v="20"/>
    <x v="5"/>
    <x v="0"/>
    <n v="100"/>
  </r>
  <r>
    <x v="3"/>
    <x v="11"/>
    <x v="5"/>
    <x v="0"/>
    <n v="14200"/>
  </r>
  <r>
    <x v="3"/>
    <x v="12"/>
    <x v="5"/>
    <x v="0"/>
    <n v="8000"/>
  </r>
  <r>
    <x v="3"/>
    <x v="13"/>
    <x v="5"/>
    <x v="0"/>
    <n v="8300"/>
  </r>
  <r>
    <x v="3"/>
    <x v="14"/>
    <x v="5"/>
    <x v="0"/>
    <n v="3400"/>
  </r>
  <r>
    <x v="3"/>
    <x v="15"/>
    <x v="5"/>
    <x v="0"/>
    <n v="5400"/>
  </r>
  <r>
    <x v="3"/>
    <x v="16"/>
    <x v="5"/>
    <x v="0"/>
    <n v="18200"/>
  </r>
  <r>
    <x v="3"/>
    <x v="17"/>
    <x v="5"/>
    <x v="0"/>
    <n v="93300"/>
  </r>
  <r>
    <x v="3"/>
    <x v="0"/>
    <x v="7"/>
    <x v="0"/>
    <n v="302.54545454545456"/>
  </r>
  <r>
    <x v="3"/>
    <x v="1"/>
    <x v="7"/>
    <x v="0"/>
    <n v="311.01265822784808"/>
  </r>
  <r>
    <x v="3"/>
    <x v="2"/>
    <x v="7"/>
    <x v="0"/>
    <n v="413.44444444444446"/>
  </r>
  <r>
    <x v="3"/>
    <x v="3"/>
    <x v="7"/>
    <x v="0"/>
    <n v="277.08333333333331"/>
  </r>
  <r>
    <x v="3"/>
    <x v="4"/>
    <x v="7"/>
    <x v="0"/>
    <n v="266.7549668874172"/>
  </r>
  <r>
    <x v="3"/>
    <x v="5"/>
    <x v="7"/>
    <x v="0"/>
    <n v="331.96078431372547"/>
  </r>
  <r>
    <x v="3"/>
    <x v="6"/>
    <x v="7"/>
    <x v="0"/>
    <n v="453.47826086956519"/>
  </r>
  <r>
    <x v="3"/>
    <x v="7"/>
    <x v="7"/>
    <x v="0"/>
    <n v="416.90476190476193"/>
  </r>
  <r>
    <x v="3"/>
    <x v="8"/>
    <x v="7"/>
    <x v="0"/>
    <n v="322.55319148936172"/>
  </r>
  <r>
    <x v="3"/>
    <x v="9"/>
    <x v="7"/>
    <x v="0"/>
    <n v="261.55660377358492"/>
  </r>
  <r>
    <x v="3"/>
    <x v="10"/>
    <x v="7"/>
    <x v="0"/>
    <n v="393.10810810810813"/>
  </r>
  <r>
    <x v="3"/>
    <x v="20"/>
    <x v="7"/>
    <x v="0"/>
    <n v="400"/>
  </r>
  <r>
    <x v="3"/>
    <x v="11"/>
    <x v="7"/>
    <x v="0"/>
    <n v="284.01408450704224"/>
  </r>
  <r>
    <x v="3"/>
    <x v="12"/>
    <x v="7"/>
    <x v="0"/>
    <n v="296.625"/>
  </r>
  <r>
    <x v="3"/>
    <x v="13"/>
    <x v="7"/>
    <x v="0"/>
    <n v="368.91566265060243"/>
  </r>
  <r>
    <x v="3"/>
    <x v="14"/>
    <x v="7"/>
    <x v="0"/>
    <n v="376.47058823529414"/>
  </r>
  <r>
    <x v="3"/>
    <x v="15"/>
    <x v="7"/>
    <x v="0"/>
    <n v="405.92592592592592"/>
  </r>
  <r>
    <x v="3"/>
    <x v="16"/>
    <x v="7"/>
    <x v="0"/>
    <n v="374.56043956043953"/>
  </r>
  <r>
    <x v="3"/>
    <x v="17"/>
    <x v="7"/>
    <x v="0"/>
    <n v="247.87781350482314"/>
  </r>
  <r>
    <x v="3"/>
    <x v="0"/>
    <x v="0"/>
    <x v="1"/>
    <n v="2260871.6800000002"/>
  </r>
  <r>
    <x v="3"/>
    <x v="1"/>
    <x v="0"/>
    <x v="1"/>
    <n v="2944002.42"/>
  </r>
  <r>
    <x v="3"/>
    <x v="2"/>
    <x v="0"/>
    <x v="1"/>
    <n v="3771923.1"/>
  </r>
  <r>
    <x v="3"/>
    <x v="3"/>
    <x v="0"/>
    <x v="1"/>
    <n v="3117946.56"/>
  </r>
  <r>
    <x v="3"/>
    <x v="4"/>
    <x v="0"/>
    <x v="1"/>
    <n v="4344277.42"/>
  </r>
  <r>
    <x v="3"/>
    <x v="5"/>
    <x v="0"/>
    <x v="1"/>
    <n v="1788506.58"/>
  </r>
  <r>
    <x v="3"/>
    <x v="6"/>
    <x v="0"/>
    <x v="1"/>
    <n v="1288443.93"/>
  </r>
  <r>
    <x v="3"/>
    <x v="7"/>
    <x v="0"/>
    <x v="1"/>
    <n v="1966885.67"/>
  </r>
  <r>
    <x v="3"/>
    <x v="8"/>
    <x v="0"/>
    <x v="1"/>
    <n v="1689824.43"/>
  </r>
  <r>
    <x v="3"/>
    <x v="9"/>
    <x v="0"/>
    <x v="1"/>
    <n v="6768592.2400000002"/>
  </r>
  <r>
    <x v="3"/>
    <x v="10"/>
    <x v="0"/>
    <x v="1"/>
    <n v="3208096.07"/>
  </r>
  <r>
    <x v="3"/>
    <x v="20"/>
    <x v="0"/>
    <x v="1"/>
    <n v="30133.25"/>
  </r>
  <r>
    <x v="3"/>
    <x v="11"/>
    <x v="0"/>
    <x v="1"/>
    <n v="4689613.01"/>
  </r>
  <r>
    <x v="3"/>
    <x v="12"/>
    <x v="0"/>
    <x v="1"/>
    <n v="2697366.91"/>
  </r>
  <r>
    <x v="3"/>
    <x v="13"/>
    <x v="0"/>
    <x v="1"/>
    <n v="2996223.22"/>
  </r>
  <r>
    <x v="3"/>
    <x v="14"/>
    <x v="0"/>
    <x v="1"/>
    <n v="1404636.46"/>
  </r>
  <r>
    <x v="3"/>
    <x v="15"/>
    <x v="0"/>
    <x v="1"/>
    <n v="2375508.58"/>
  </r>
  <r>
    <x v="3"/>
    <x v="16"/>
    <x v="0"/>
    <x v="1"/>
    <n v="7063431.6299999999"/>
  </r>
  <r>
    <x v="3"/>
    <x v="17"/>
    <x v="0"/>
    <x v="1"/>
    <n v="26667191.91"/>
  </r>
  <r>
    <x v="3"/>
    <x v="0"/>
    <x v="1"/>
    <x v="1"/>
    <n v="-410258"/>
  </r>
  <r>
    <x v="3"/>
    <x v="1"/>
    <x v="1"/>
    <x v="1"/>
    <n v="-507683"/>
  </r>
  <r>
    <x v="3"/>
    <x v="2"/>
    <x v="1"/>
    <x v="1"/>
    <n v="-577439"/>
  </r>
  <r>
    <x v="3"/>
    <x v="3"/>
    <x v="1"/>
    <x v="1"/>
    <n v="-519704"/>
  </r>
  <r>
    <x v="3"/>
    <x v="4"/>
    <x v="1"/>
    <x v="1"/>
    <n v="-823640"/>
  </r>
  <r>
    <x v="3"/>
    <x v="5"/>
    <x v="1"/>
    <x v="1"/>
    <n v="-346713"/>
  </r>
  <r>
    <x v="3"/>
    <x v="6"/>
    <x v="1"/>
    <x v="1"/>
    <n v="-203745"/>
  </r>
  <r>
    <x v="3"/>
    <x v="7"/>
    <x v="1"/>
    <x v="1"/>
    <n v="-328861"/>
  </r>
  <r>
    <x v="3"/>
    <x v="8"/>
    <x v="1"/>
    <x v="1"/>
    <n v="-285908"/>
  </r>
  <r>
    <x v="3"/>
    <x v="9"/>
    <x v="1"/>
    <x v="1"/>
    <n v="-1133597"/>
  </r>
  <r>
    <x v="3"/>
    <x v="10"/>
    <x v="1"/>
    <x v="1"/>
    <n v="-496016"/>
  </r>
  <r>
    <x v="3"/>
    <x v="20"/>
    <x v="1"/>
    <x v="1"/>
    <n v="-7351"/>
  </r>
  <r>
    <x v="3"/>
    <x v="11"/>
    <x v="1"/>
    <x v="1"/>
    <n v="-779901"/>
  </r>
  <r>
    <x v="3"/>
    <x v="12"/>
    <x v="1"/>
    <x v="1"/>
    <n v="-440012"/>
  </r>
  <r>
    <x v="3"/>
    <x v="13"/>
    <x v="1"/>
    <x v="1"/>
    <n v="-481918"/>
  </r>
  <r>
    <x v="3"/>
    <x v="14"/>
    <x v="1"/>
    <x v="1"/>
    <n v="-224986"/>
  </r>
  <r>
    <x v="3"/>
    <x v="15"/>
    <x v="1"/>
    <x v="1"/>
    <n v="-377511"/>
  </r>
  <r>
    <x v="3"/>
    <x v="16"/>
    <x v="1"/>
    <x v="1"/>
    <n v="-1128430"/>
  </r>
  <r>
    <x v="3"/>
    <x v="17"/>
    <x v="1"/>
    <x v="1"/>
    <n v="-4577903"/>
  </r>
  <r>
    <x v="3"/>
    <x v="0"/>
    <x v="2"/>
    <x v="1"/>
    <n v="1850613.6800000002"/>
  </r>
  <r>
    <x v="3"/>
    <x v="1"/>
    <x v="2"/>
    <x v="1"/>
    <n v="2436319.42"/>
  </r>
  <r>
    <x v="3"/>
    <x v="2"/>
    <x v="2"/>
    <x v="1"/>
    <n v="3194484.1"/>
  </r>
  <r>
    <x v="3"/>
    <x v="3"/>
    <x v="2"/>
    <x v="1"/>
    <n v="2598242.56"/>
  </r>
  <r>
    <x v="3"/>
    <x v="4"/>
    <x v="2"/>
    <x v="1"/>
    <n v="3520637.42"/>
  </r>
  <r>
    <x v="3"/>
    <x v="5"/>
    <x v="2"/>
    <x v="1"/>
    <n v="1441793.58"/>
  </r>
  <r>
    <x v="3"/>
    <x v="6"/>
    <x v="2"/>
    <x v="1"/>
    <n v="1084698.93"/>
  </r>
  <r>
    <x v="3"/>
    <x v="7"/>
    <x v="2"/>
    <x v="1"/>
    <n v="1638024.67"/>
  </r>
  <r>
    <x v="3"/>
    <x v="8"/>
    <x v="2"/>
    <x v="1"/>
    <n v="1403916.43"/>
  </r>
  <r>
    <x v="3"/>
    <x v="9"/>
    <x v="2"/>
    <x v="1"/>
    <n v="5634995.2400000002"/>
  </r>
  <r>
    <x v="3"/>
    <x v="10"/>
    <x v="2"/>
    <x v="1"/>
    <n v="2712080.07"/>
  </r>
  <r>
    <x v="3"/>
    <x v="20"/>
    <x v="2"/>
    <x v="1"/>
    <n v="22782.25"/>
  </r>
  <r>
    <x v="3"/>
    <x v="11"/>
    <x v="2"/>
    <x v="1"/>
    <n v="3909712.01"/>
  </r>
  <r>
    <x v="3"/>
    <x v="12"/>
    <x v="2"/>
    <x v="1"/>
    <n v="2257354.91"/>
  </r>
  <r>
    <x v="3"/>
    <x v="13"/>
    <x v="2"/>
    <x v="1"/>
    <n v="2514305.2200000002"/>
  </r>
  <r>
    <x v="3"/>
    <x v="14"/>
    <x v="2"/>
    <x v="1"/>
    <n v="1179650.46"/>
  </r>
  <r>
    <x v="3"/>
    <x v="15"/>
    <x v="2"/>
    <x v="1"/>
    <n v="1997997.58"/>
  </r>
  <r>
    <x v="3"/>
    <x v="16"/>
    <x v="2"/>
    <x v="1"/>
    <n v="5935001.6299999999"/>
  </r>
  <r>
    <x v="3"/>
    <x v="17"/>
    <x v="2"/>
    <x v="1"/>
    <n v="22089288.91"/>
  </r>
  <r>
    <x v="3"/>
    <x v="0"/>
    <x v="5"/>
    <x v="1"/>
    <n v="5611"/>
  </r>
  <r>
    <x v="3"/>
    <x v="1"/>
    <x v="5"/>
    <x v="1"/>
    <n v="8222"/>
  </r>
  <r>
    <x v="3"/>
    <x v="2"/>
    <x v="5"/>
    <x v="1"/>
    <n v="8279"/>
  </r>
  <r>
    <x v="3"/>
    <x v="3"/>
    <x v="5"/>
    <x v="1"/>
    <n v="8919"/>
  </r>
  <r>
    <x v="3"/>
    <x v="4"/>
    <x v="5"/>
    <x v="1"/>
    <n v="14708"/>
  </r>
  <r>
    <x v="3"/>
    <x v="5"/>
    <x v="5"/>
    <x v="1"/>
    <n v="4522"/>
  </r>
  <r>
    <x v="3"/>
    <x v="6"/>
    <x v="5"/>
    <x v="1"/>
    <n v="2729"/>
  </r>
  <r>
    <x v="3"/>
    <x v="7"/>
    <x v="5"/>
    <x v="1"/>
    <n v="4443"/>
  </r>
  <r>
    <x v="3"/>
    <x v="8"/>
    <x v="5"/>
    <x v="1"/>
    <n v="4802"/>
  </r>
  <r>
    <x v="3"/>
    <x v="9"/>
    <x v="5"/>
    <x v="1"/>
    <n v="21751"/>
  </r>
  <r>
    <x v="3"/>
    <x v="10"/>
    <x v="5"/>
    <x v="1"/>
    <n v="6515"/>
  </r>
  <r>
    <x v="3"/>
    <x v="20"/>
    <x v="5"/>
    <x v="1"/>
    <n v="42"/>
  </r>
  <r>
    <x v="3"/>
    <x v="11"/>
    <x v="5"/>
    <x v="1"/>
    <n v="13276"/>
  </r>
  <r>
    <x v="3"/>
    <x v="12"/>
    <x v="5"/>
    <x v="1"/>
    <n v="7792"/>
  </r>
  <r>
    <x v="3"/>
    <x v="13"/>
    <x v="5"/>
    <x v="1"/>
    <n v="7088"/>
  </r>
  <r>
    <x v="3"/>
    <x v="14"/>
    <x v="5"/>
    <x v="1"/>
    <n v="3256"/>
  </r>
  <r>
    <x v="3"/>
    <x v="15"/>
    <x v="5"/>
    <x v="1"/>
    <n v="5076"/>
  </r>
  <r>
    <x v="3"/>
    <x v="16"/>
    <x v="5"/>
    <x v="1"/>
    <n v="17718"/>
  </r>
  <r>
    <x v="3"/>
    <x v="17"/>
    <x v="5"/>
    <x v="1"/>
    <n v="91817"/>
  </r>
  <r>
    <x v="3"/>
    <x v="0"/>
    <x v="7"/>
    <x v="1"/>
    <n v="329.81887007663522"/>
  </r>
  <r>
    <x v="3"/>
    <x v="1"/>
    <x v="7"/>
    <x v="1"/>
    <n v="296.31712721965459"/>
  </r>
  <r>
    <x v="3"/>
    <x v="2"/>
    <x v="7"/>
    <x v="1"/>
    <n v="385.85385916173453"/>
  </r>
  <r>
    <x v="3"/>
    <x v="3"/>
    <x v="7"/>
    <x v="1"/>
    <n v="291.31545688978588"/>
  </r>
  <r>
    <x v="3"/>
    <x v="4"/>
    <x v="7"/>
    <x v="1"/>
    <n v="239.36887544193635"/>
  </r>
  <r>
    <x v="3"/>
    <x v="5"/>
    <x v="7"/>
    <x v="1"/>
    <n v="318.83980097302083"/>
  </r>
  <r>
    <x v="3"/>
    <x v="6"/>
    <x v="7"/>
    <x v="1"/>
    <n v="397.47120923415167"/>
  </r>
  <r>
    <x v="3"/>
    <x v="7"/>
    <x v="7"/>
    <x v="1"/>
    <n v="368.6753702453297"/>
  </r>
  <r>
    <x v="3"/>
    <x v="8"/>
    <x v="7"/>
    <x v="1"/>
    <n v="292.36077259475218"/>
  </r>
  <r>
    <x v="3"/>
    <x v="9"/>
    <x v="7"/>
    <x v="1"/>
    <n v="259.06832973196634"/>
  </r>
  <r>
    <x v="3"/>
    <x v="10"/>
    <x v="7"/>
    <x v="1"/>
    <n v="416.2824359171143"/>
  </r>
  <r>
    <x v="3"/>
    <x v="20"/>
    <x v="7"/>
    <x v="1"/>
    <n v="542.43452380952385"/>
  </r>
  <r>
    <x v="3"/>
    <x v="11"/>
    <x v="7"/>
    <x v="1"/>
    <n v="294.49472808074722"/>
  </r>
  <r>
    <x v="3"/>
    <x v="12"/>
    <x v="7"/>
    <x v="1"/>
    <n v="289.70160549281314"/>
  </r>
  <r>
    <x v="3"/>
    <x v="13"/>
    <x v="7"/>
    <x v="1"/>
    <n v="354.72703442437927"/>
  </r>
  <r>
    <x v="3"/>
    <x v="14"/>
    <x v="7"/>
    <x v="1"/>
    <n v="362.30050982800981"/>
  </r>
  <r>
    <x v="3"/>
    <x v="15"/>
    <x v="7"/>
    <x v="1"/>
    <n v="393.61654452324666"/>
  </r>
  <r>
    <x v="3"/>
    <x v="16"/>
    <x v="7"/>
    <x v="1"/>
    <n v="334.97017891409865"/>
  </r>
  <r>
    <x v="3"/>
    <x v="17"/>
    <x v="7"/>
    <x v="1"/>
    <n v="240.57951043924328"/>
  </r>
  <r>
    <x v="3"/>
    <x v="0"/>
    <x v="0"/>
    <x v="2"/>
    <n v="2574000"/>
  </r>
  <r>
    <x v="3"/>
    <x v="1"/>
    <x v="0"/>
    <x v="2"/>
    <n v="3532000"/>
  </r>
  <r>
    <x v="3"/>
    <x v="2"/>
    <x v="0"/>
    <x v="2"/>
    <n v="4003000"/>
  </r>
  <r>
    <x v="3"/>
    <x v="3"/>
    <x v="0"/>
    <x v="2"/>
    <n v="4262000"/>
  </r>
  <r>
    <x v="3"/>
    <x v="4"/>
    <x v="0"/>
    <x v="2"/>
    <n v="4451000"/>
  </r>
  <r>
    <x v="3"/>
    <x v="5"/>
    <x v="0"/>
    <x v="2"/>
    <n v="1769000"/>
  </r>
  <r>
    <x v="3"/>
    <x v="6"/>
    <x v="0"/>
    <x v="2"/>
    <n v="1473000"/>
  </r>
  <r>
    <x v="3"/>
    <x v="7"/>
    <x v="0"/>
    <x v="2"/>
    <n v="1957000"/>
  </r>
  <r>
    <x v="3"/>
    <x v="8"/>
    <x v="0"/>
    <x v="2"/>
    <n v="1635000"/>
  </r>
  <r>
    <x v="3"/>
    <x v="9"/>
    <x v="0"/>
    <x v="2"/>
    <n v="7204000"/>
  </r>
  <r>
    <x v="3"/>
    <x v="10"/>
    <x v="0"/>
    <x v="2"/>
    <n v="3737000"/>
  </r>
  <r>
    <x v="3"/>
    <x v="20"/>
    <x v="0"/>
    <x v="2"/>
    <n v="12000"/>
  </r>
  <r>
    <x v="3"/>
    <x v="11"/>
    <x v="0"/>
    <x v="2"/>
    <n v="5020000"/>
  </r>
  <r>
    <x v="3"/>
    <x v="12"/>
    <x v="0"/>
    <x v="2"/>
    <n v="2491000"/>
  </r>
  <r>
    <x v="3"/>
    <x v="13"/>
    <x v="0"/>
    <x v="2"/>
    <n v="2799000"/>
  </r>
  <r>
    <x v="3"/>
    <x v="14"/>
    <x v="0"/>
    <x v="2"/>
    <n v="1841000"/>
  </r>
  <r>
    <x v="3"/>
    <x v="15"/>
    <x v="0"/>
    <x v="2"/>
    <n v="1727000"/>
  </r>
  <r>
    <x v="3"/>
    <x v="16"/>
    <x v="0"/>
    <x v="2"/>
    <n v="7650000"/>
  </r>
  <r>
    <x v="3"/>
    <x v="17"/>
    <x v="0"/>
    <x v="2"/>
    <n v="29452000"/>
  </r>
  <r>
    <x v="3"/>
    <x v="0"/>
    <x v="1"/>
    <x v="2"/>
    <n v="-523000"/>
  </r>
  <r>
    <x v="3"/>
    <x v="1"/>
    <x v="1"/>
    <x v="2"/>
    <n v="-633000"/>
  </r>
  <r>
    <x v="3"/>
    <x v="2"/>
    <x v="1"/>
    <x v="2"/>
    <n v="-664000"/>
  </r>
  <r>
    <x v="3"/>
    <x v="3"/>
    <x v="1"/>
    <x v="2"/>
    <n v="-679000"/>
  </r>
  <r>
    <x v="3"/>
    <x v="4"/>
    <x v="1"/>
    <x v="2"/>
    <n v="-1049000"/>
  </r>
  <r>
    <x v="3"/>
    <x v="5"/>
    <x v="1"/>
    <x v="2"/>
    <n v="-363000"/>
  </r>
  <r>
    <x v="3"/>
    <x v="6"/>
    <x v="1"/>
    <x v="2"/>
    <n v="-258000"/>
  </r>
  <r>
    <x v="3"/>
    <x v="7"/>
    <x v="1"/>
    <x v="2"/>
    <n v="-370000"/>
  </r>
  <r>
    <x v="3"/>
    <x v="8"/>
    <x v="1"/>
    <x v="2"/>
    <n v="-342000"/>
  </r>
  <r>
    <x v="3"/>
    <x v="9"/>
    <x v="1"/>
    <x v="2"/>
    <n v="-1306000"/>
  </r>
  <r>
    <x v="3"/>
    <x v="10"/>
    <x v="1"/>
    <x v="2"/>
    <n v="-571000"/>
  </r>
  <r>
    <x v="3"/>
    <x v="20"/>
    <x v="1"/>
    <x v="2"/>
    <n v="-1000"/>
  </r>
  <r>
    <x v="3"/>
    <x v="11"/>
    <x v="1"/>
    <x v="2"/>
    <n v="-905000"/>
  </r>
  <r>
    <x v="3"/>
    <x v="12"/>
    <x v="1"/>
    <x v="2"/>
    <n v="-470000"/>
  </r>
  <r>
    <x v="3"/>
    <x v="13"/>
    <x v="1"/>
    <x v="2"/>
    <n v="-524000"/>
  </r>
  <r>
    <x v="3"/>
    <x v="14"/>
    <x v="1"/>
    <x v="2"/>
    <n v="-279000"/>
  </r>
  <r>
    <x v="3"/>
    <x v="15"/>
    <x v="1"/>
    <x v="2"/>
    <n v="-293000"/>
  </r>
  <r>
    <x v="3"/>
    <x v="16"/>
    <x v="1"/>
    <x v="2"/>
    <n v="-1367000"/>
  </r>
  <r>
    <x v="3"/>
    <x v="17"/>
    <x v="1"/>
    <x v="2"/>
    <n v="-5622000"/>
  </r>
  <r>
    <x v="3"/>
    <x v="0"/>
    <x v="2"/>
    <x v="2"/>
    <n v="2051000"/>
  </r>
  <r>
    <x v="3"/>
    <x v="1"/>
    <x v="2"/>
    <x v="2"/>
    <n v="2899000"/>
  </r>
  <r>
    <x v="3"/>
    <x v="2"/>
    <x v="2"/>
    <x v="2"/>
    <n v="3339000"/>
  </r>
  <r>
    <x v="3"/>
    <x v="3"/>
    <x v="2"/>
    <x v="2"/>
    <n v="3583000"/>
  </r>
  <r>
    <x v="3"/>
    <x v="4"/>
    <x v="2"/>
    <x v="2"/>
    <n v="3402000"/>
  </r>
  <r>
    <x v="3"/>
    <x v="5"/>
    <x v="2"/>
    <x v="2"/>
    <n v="1406000"/>
  </r>
  <r>
    <x v="3"/>
    <x v="6"/>
    <x v="2"/>
    <x v="2"/>
    <n v="1215000"/>
  </r>
  <r>
    <x v="3"/>
    <x v="7"/>
    <x v="2"/>
    <x v="2"/>
    <n v="1587000"/>
  </r>
  <r>
    <x v="3"/>
    <x v="8"/>
    <x v="2"/>
    <x v="2"/>
    <n v="1293000"/>
  </r>
  <r>
    <x v="3"/>
    <x v="9"/>
    <x v="2"/>
    <x v="2"/>
    <n v="5898000"/>
  </r>
  <r>
    <x v="3"/>
    <x v="10"/>
    <x v="2"/>
    <x v="2"/>
    <n v="3166000"/>
  </r>
  <r>
    <x v="3"/>
    <x v="20"/>
    <x v="2"/>
    <x v="2"/>
    <n v="11000"/>
  </r>
  <r>
    <x v="3"/>
    <x v="11"/>
    <x v="2"/>
    <x v="2"/>
    <n v="4115000"/>
  </r>
  <r>
    <x v="3"/>
    <x v="12"/>
    <x v="2"/>
    <x v="2"/>
    <n v="2021000"/>
  </r>
  <r>
    <x v="3"/>
    <x v="13"/>
    <x v="2"/>
    <x v="2"/>
    <n v="2275000"/>
  </r>
  <r>
    <x v="3"/>
    <x v="14"/>
    <x v="2"/>
    <x v="2"/>
    <n v="1562000"/>
  </r>
  <r>
    <x v="3"/>
    <x v="15"/>
    <x v="2"/>
    <x v="2"/>
    <n v="1434000"/>
  </r>
  <r>
    <x v="3"/>
    <x v="16"/>
    <x v="2"/>
    <x v="2"/>
    <n v="6283000"/>
  </r>
  <r>
    <x v="3"/>
    <x v="17"/>
    <x v="2"/>
    <x v="2"/>
    <n v="23830000"/>
  </r>
  <r>
    <x v="3"/>
    <x v="0"/>
    <x v="5"/>
    <x v="2"/>
    <n v="5900"/>
  </r>
  <r>
    <x v="3"/>
    <x v="1"/>
    <x v="5"/>
    <x v="2"/>
    <n v="9300"/>
  </r>
  <r>
    <x v="3"/>
    <x v="2"/>
    <x v="5"/>
    <x v="2"/>
    <n v="8200"/>
  </r>
  <r>
    <x v="3"/>
    <x v="3"/>
    <x v="5"/>
    <x v="2"/>
    <n v="9800"/>
  </r>
  <r>
    <x v="3"/>
    <x v="4"/>
    <x v="5"/>
    <x v="2"/>
    <n v="14300"/>
  </r>
  <r>
    <x v="3"/>
    <x v="5"/>
    <x v="5"/>
    <x v="2"/>
    <n v="4700"/>
  </r>
  <r>
    <x v="3"/>
    <x v="6"/>
    <x v="5"/>
    <x v="2"/>
    <n v="3300"/>
  </r>
  <r>
    <x v="3"/>
    <x v="7"/>
    <x v="5"/>
    <x v="2"/>
    <n v="4500"/>
  </r>
  <r>
    <x v="3"/>
    <x v="8"/>
    <x v="5"/>
    <x v="2"/>
    <n v="4600"/>
  </r>
  <r>
    <x v="3"/>
    <x v="9"/>
    <x v="5"/>
    <x v="2"/>
    <n v="22000"/>
  </r>
  <r>
    <x v="3"/>
    <x v="10"/>
    <x v="5"/>
    <x v="2"/>
    <n v="6800"/>
  </r>
  <r>
    <x v="3"/>
    <x v="20"/>
    <x v="5"/>
    <x v="2"/>
    <n v="100"/>
  </r>
  <r>
    <x v="3"/>
    <x v="11"/>
    <x v="5"/>
    <x v="2"/>
    <n v="13700"/>
  </r>
  <r>
    <x v="3"/>
    <x v="12"/>
    <x v="5"/>
    <x v="2"/>
    <n v="7900"/>
  </r>
  <r>
    <x v="3"/>
    <x v="13"/>
    <x v="5"/>
    <x v="2"/>
    <n v="6200"/>
  </r>
  <r>
    <x v="3"/>
    <x v="14"/>
    <x v="5"/>
    <x v="2"/>
    <n v="3300"/>
  </r>
  <r>
    <x v="3"/>
    <x v="15"/>
    <x v="5"/>
    <x v="2"/>
    <n v="3900"/>
  </r>
  <r>
    <x v="3"/>
    <x v="16"/>
    <x v="5"/>
    <x v="2"/>
    <n v="19200"/>
  </r>
  <r>
    <x v="3"/>
    <x v="17"/>
    <x v="5"/>
    <x v="2"/>
    <n v="96400"/>
  </r>
  <r>
    <x v="3"/>
    <x v="0"/>
    <x v="7"/>
    <x v="2"/>
    <n v="347.62711864406782"/>
  </r>
  <r>
    <x v="3"/>
    <x v="1"/>
    <x v="7"/>
    <x v="2"/>
    <n v="311.72043010752691"/>
  </r>
  <r>
    <x v="3"/>
    <x v="2"/>
    <x v="7"/>
    <x v="2"/>
    <n v="407.19512195121951"/>
  </r>
  <r>
    <x v="3"/>
    <x v="3"/>
    <x v="7"/>
    <x v="2"/>
    <n v="365.61224489795916"/>
  </r>
  <r>
    <x v="3"/>
    <x v="4"/>
    <x v="7"/>
    <x v="2"/>
    <n v="237.90209790209789"/>
  </r>
  <r>
    <x v="3"/>
    <x v="5"/>
    <x v="7"/>
    <x v="2"/>
    <n v="299.14893617021278"/>
  </r>
  <r>
    <x v="3"/>
    <x v="6"/>
    <x v="7"/>
    <x v="2"/>
    <n v="368.18181818181819"/>
  </r>
  <r>
    <x v="3"/>
    <x v="7"/>
    <x v="7"/>
    <x v="2"/>
    <n v="352.66666666666669"/>
  </r>
  <r>
    <x v="3"/>
    <x v="8"/>
    <x v="7"/>
    <x v="2"/>
    <n v="281.08695652173913"/>
  </r>
  <r>
    <x v="3"/>
    <x v="9"/>
    <x v="7"/>
    <x v="2"/>
    <n v="268.09090909090907"/>
  </r>
  <r>
    <x v="3"/>
    <x v="10"/>
    <x v="7"/>
    <x v="2"/>
    <n v="465.58823529411762"/>
  </r>
  <r>
    <x v="3"/>
    <x v="20"/>
    <x v="7"/>
    <x v="2"/>
    <n v="110"/>
  </r>
  <r>
    <x v="3"/>
    <x v="11"/>
    <x v="7"/>
    <x v="2"/>
    <n v="300.36496350364962"/>
  </r>
  <r>
    <x v="3"/>
    <x v="12"/>
    <x v="7"/>
    <x v="2"/>
    <n v="255.82278481012659"/>
  </r>
  <r>
    <x v="3"/>
    <x v="13"/>
    <x v="7"/>
    <x v="2"/>
    <n v="366.93548387096774"/>
  </r>
  <r>
    <x v="3"/>
    <x v="14"/>
    <x v="7"/>
    <x v="2"/>
    <n v="473.33333333333331"/>
  </r>
  <r>
    <x v="3"/>
    <x v="15"/>
    <x v="7"/>
    <x v="2"/>
    <n v="367.69230769230768"/>
  </r>
  <r>
    <x v="3"/>
    <x v="16"/>
    <x v="7"/>
    <x v="2"/>
    <n v="327.23958333333331"/>
  </r>
  <r>
    <x v="3"/>
    <x v="17"/>
    <x v="7"/>
    <x v="2"/>
    <n v="247.19917012448133"/>
  </r>
  <r>
    <x v="3"/>
    <x v="0"/>
    <x v="0"/>
    <x v="3"/>
    <n v="2822000"/>
  </r>
  <r>
    <x v="3"/>
    <x v="1"/>
    <x v="0"/>
    <x v="3"/>
    <n v="4207000"/>
  </r>
  <r>
    <x v="3"/>
    <x v="2"/>
    <x v="0"/>
    <x v="3"/>
    <n v="4901000"/>
  </r>
  <r>
    <x v="3"/>
    <x v="3"/>
    <x v="0"/>
    <x v="3"/>
    <n v="4050000"/>
  </r>
  <r>
    <x v="3"/>
    <x v="4"/>
    <x v="0"/>
    <x v="3"/>
    <n v="5280000"/>
  </r>
  <r>
    <x v="3"/>
    <x v="5"/>
    <x v="0"/>
    <x v="3"/>
    <n v="2075000"/>
  </r>
  <r>
    <x v="3"/>
    <x v="6"/>
    <x v="0"/>
    <x v="3"/>
    <n v="1792000"/>
  </r>
  <r>
    <x v="3"/>
    <x v="7"/>
    <x v="0"/>
    <x v="3"/>
    <n v="2361000"/>
  </r>
  <r>
    <x v="3"/>
    <x v="8"/>
    <x v="0"/>
    <x v="3"/>
    <n v="1960000"/>
  </r>
  <r>
    <x v="3"/>
    <x v="9"/>
    <x v="0"/>
    <x v="3"/>
    <n v="8621000"/>
  </r>
  <r>
    <x v="3"/>
    <x v="10"/>
    <x v="0"/>
    <x v="3"/>
    <n v="4459000"/>
  </r>
  <r>
    <x v="3"/>
    <x v="20"/>
    <x v="0"/>
    <x v="3"/>
    <n v="31000"/>
  </r>
  <r>
    <x v="3"/>
    <x v="11"/>
    <x v="0"/>
    <x v="3"/>
    <n v="6063000"/>
  </r>
  <r>
    <x v="3"/>
    <x v="12"/>
    <x v="0"/>
    <x v="3"/>
    <n v="2993000"/>
  </r>
  <r>
    <x v="3"/>
    <x v="13"/>
    <x v="0"/>
    <x v="3"/>
    <n v="3331000"/>
  </r>
  <r>
    <x v="3"/>
    <x v="14"/>
    <x v="0"/>
    <x v="3"/>
    <n v="2218000"/>
  </r>
  <r>
    <x v="3"/>
    <x v="15"/>
    <x v="0"/>
    <x v="3"/>
    <n v="1947000"/>
  </r>
  <r>
    <x v="3"/>
    <x v="16"/>
    <x v="0"/>
    <x v="3"/>
    <n v="9147000"/>
  </r>
  <r>
    <x v="3"/>
    <x v="17"/>
    <x v="0"/>
    <x v="3"/>
    <n v="34499000"/>
  </r>
  <r>
    <x v="3"/>
    <x v="0"/>
    <x v="1"/>
    <x v="3"/>
    <n v="-621000"/>
  </r>
  <r>
    <x v="3"/>
    <x v="1"/>
    <x v="1"/>
    <x v="3"/>
    <n v="-739000"/>
  </r>
  <r>
    <x v="3"/>
    <x v="2"/>
    <x v="1"/>
    <x v="3"/>
    <n v="-800000"/>
  </r>
  <r>
    <x v="3"/>
    <x v="3"/>
    <x v="1"/>
    <x v="3"/>
    <n v="-714000"/>
  </r>
  <r>
    <x v="3"/>
    <x v="4"/>
    <x v="1"/>
    <x v="3"/>
    <n v="-1229000"/>
  </r>
  <r>
    <x v="3"/>
    <x v="5"/>
    <x v="1"/>
    <x v="3"/>
    <n v="-420000"/>
  </r>
  <r>
    <x v="3"/>
    <x v="6"/>
    <x v="1"/>
    <x v="3"/>
    <n v="-310000"/>
  </r>
  <r>
    <x v="3"/>
    <x v="7"/>
    <x v="1"/>
    <x v="3"/>
    <n v="-429000"/>
  </r>
  <r>
    <x v="3"/>
    <x v="8"/>
    <x v="1"/>
    <x v="3"/>
    <n v="-412000"/>
  </r>
  <r>
    <x v="3"/>
    <x v="9"/>
    <x v="1"/>
    <x v="3"/>
    <n v="-1504000"/>
  </r>
  <r>
    <x v="3"/>
    <x v="10"/>
    <x v="1"/>
    <x v="3"/>
    <n v="-655000"/>
  </r>
  <r>
    <x v="3"/>
    <x v="20"/>
    <x v="1"/>
    <x v="3"/>
    <n v="-3000"/>
  </r>
  <r>
    <x v="3"/>
    <x v="11"/>
    <x v="1"/>
    <x v="3"/>
    <n v="-1075000"/>
  </r>
  <r>
    <x v="3"/>
    <x v="12"/>
    <x v="1"/>
    <x v="3"/>
    <n v="-571000"/>
  </r>
  <r>
    <x v="3"/>
    <x v="13"/>
    <x v="1"/>
    <x v="3"/>
    <n v="-617000"/>
  </r>
  <r>
    <x v="3"/>
    <x v="14"/>
    <x v="1"/>
    <x v="3"/>
    <n v="-325000"/>
  </r>
  <r>
    <x v="3"/>
    <x v="15"/>
    <x v="1"/>
    <x v="3"/>
    <n v="-333000"/>
  </r>
  <r>
    <x v="3"/>
    <x v="16"/>
    <x v="1"/>
    <x v="3"/>
    <n v="-1570000"/>
  </r>
  <r>
    <x v="3"/>
    <x v="17"/>
    <x v="1"/>
    <x v="3"/>
    <n v="-6432000"/>
  </r>
  <r>
    <x v="3"/>
    <x v="0"/>
    <x v="2"/>
    <x v="3"/>
    <n v="2201000"/>
  </r>
  <r>
    <x v="3"/>
    <x v="1"/>
    <x v="2"/>
    <x v="3"/>
    <n v="3468000"/>
  </r>
  <r>
    <x v="3"/>
    <x v="2"/>
    <x v="2"/>
    <x v="3"/>
    <n v="4101000"/>
  </r>
  <r>
    <x v="3"/>
    <x v="3"/>
    <x v="2"/>
    <x v="3"/>
    <n v="3336000"/>
  </r>
  <r>
    <x v="3"/>
    <x v="4"/>
    <x v="2"/>
    <x v="3"/>
    <n v="4051000"/>
  </r>
  <r>
    <x v="3"/>
    <x v="5"/>
    <x v="2"/>
    <x v="3"/>
    <n v="1655000"/>
  </r>
  <r>
    <x v="3"/>
    <x v="6"/>
    <x v="2"/>
    <x v="3"/>
    <n v="1482000"/>
  </r>
  <r>
    <x v="3"/>
    <x v="7"/>
    <x v="2"/>
    <x v="3"/>
    <n v="1932000"/>
  </r>
  <r>
    <x v="3"/>
    <x v="8"/>
    <x v="2"/>
    <x v="3"/>
    <n v="1548000"/>
  </r>
  <r>
    <x v="3"/>
    <x v="9"/>
    <x v="2"/>
    <x v="3"/>
    <n v="7117000"/>
  </r>
  <r>
    <x v="3"/>
    <x v="10"/>
    <x v="2"/>
    <x v="3"/>
    <n v="3804000"/>
  </r>
  <r>
    <x v="3"/>
    <x v="20"/>
    <x v="2"/>
    <x v="3"/>
    <n v="28000"/>
  </r>
  <r>
    <x v="3"/>
    <x v="11"/>
    <x v="2"/>
    <x v="3"/>
    <n v="4988000"/>
  </r>
  <r>
    <x v="3"/>
    <x v="12"/>
    <x v="2"/>
    <x v="3"/>
    <n v="2422000"/>
  </r>
  <r>
    <x v="3"/>
    <x v="13"/>
    <x v="2"/>
    <x v="3"/>
    <n v="2714000"/>
  </r>
  <r>
    <x v="3"/>
    <x v="14"/>
    <x v="2"/>
    <x v="3"/>
    <n v="1893000"/>
  </r>
  <r>
    <x v="3"/>
    <x v="15"/>
    <x v="2"/>
    <x v="3"/>
    <n v="1614000"/>
  </r>
  <r>
    <x v="3"/>
    <x v="16"/>
    <x v="2"/>
    <x v="3"/>
    <n v="7577000"/>
  </r>
  <r>
    <x v="3"/>
    <x v="17"/>
    <x v="2"/>
    <x v="3"/>
    <n v="28067000"/>
  </r>
  <r>
    <x v="3"/>
    <x v="0"/>
    <x v="5"/>
    <x v="3"/>
    <n v="6200"/>
  </r>
  <r>
    <x v="3"/>
    <x v="1"/>
    <x v="5"/>
    <x v="3"/>
    <n v="9800"/>
  </r>
  <r>
    <x v="3"/>
    <x v="2"/>
    <x v="5"/>
    <x v="3"/>
    <n v="8700"/>
  </r>
  <r>
    <x v="3"/>
    <x v="3"/>
    <x v="5"/>
    <x v="3"/>
    <n v="9300"/>
  </r>
  <r>
    <x v="3"/>
    <x v="4"/>
    <x v="5"/>
    <x v="3"/>
    <n v="14900"/>
  </r>
  <r>
    <x v="3"/>
    <x v="5"/>
    <x v="5"/>
    <x v="3"/>
    <n v="4800"/>
  </r>
  <r>
    <x v="3"/>
    <x v="6"/>
    <x v="5"/>
    <x v="3"/>
    <n v="3500"/>
  </r>
  <r>
    <x v="3"/>
    <x v="7"/>
    <x v="5"/>
    <x v="3"/>
    <n v="4700"/>
  </r>
  <r>
    <x v="3"/>
    <x v="8"/>
    <x v="5"/>
    <x v="3"/>
    <n v="4800"/>
  </r>
  <r>
    <x v="3"/>
    <x v="9"/>
    <x v="5"/>
    <x v="3"/>
    <n v="22900"/>
  </r>
  <r>
    <x v="3"/>
    <x v="10"/>
    <x v="5"/>
    <x v="3"/>
    <n v="7000"/>
  </r>
  <r>
    <x v="3"/>
    <x v="20"/>
    <x v="5"/>
    <x v="3"/>
    <n v="50"/>
  </r>
  <r>
    <x v="3"/>
    <x v="11"/>
    <x v="5"/>
    <x v="3"/>
    <n v="14500"/>
  </r>
  <r>
    <x v="3"/>
    <x v="12"/>
    <x v="5"/>
    <x v="3"/>
    <n v="8400"/>
  </r>
  <r>
    <x v="3"/>
    <x v="13"/>
    <x v="5"/>
    <x v="3"/>
    <n v="6500"/>
  </r>
  <r>
    <x v="3"/>
    <x v="14"/>
    <x v="5"/>
    <x v="3"/>
    <n v="3500"/>
  </r>
  <r>
    <x v="3"/>
    <x v="15"/>
    <x v="5"/>
    <x v="3"/>
    <n v="3900"/>
  </r>
  <r>
    <x v="3"/>
    <x v="16"/>
    <x v="5"/>
    <x v="3"/>
    <n v="20000"/>
  </r>
  <r>
    <x v="3"/>
    <x v="17"/>
    <x v="5"/>
    <x v="3"/>
    <n v="98900"/>
  </r>
  <r>
    <x v="3"/>
    <x v="0"/>
    <x v="7"/>
    <x v="3"/>
    <n v="355"/>
  </r>
  <r>
    <x v="3"/>
    <x v="1"/>
    <x v="7"/>
    <x v="3"/>
    <n v="353.87755102040819"/>
  </r>
  <r>
    <x v="3"/>
    <x v="2"/>
    <x v="7"/>
    <x v="3"/>
    <n v="471.37931034482756"/>
  </r>
  <r>
    <x v="3"/>
    <x v="3"/>
    <x v="7"/>
    <x v="3"/>
    <n v="358.70967741935482"/>
  </r>
  <r>
    <x v="3"/>
    <x v="4"/>
    <x v="7"/>
    <x v="3"/>
    <n v="271.87919463087246"/>
  </r>
  <r>
    <x v="3"/>
    <x v="5"/>
    <x v="7"/>
    <x v="3"/>
    <n v="344.79166666666669"/>
  </r>
  <r>
    <x v="3"/>
    <x v="6"/>
    <x v="7"/>
    <x v="3"/>
    <n v="423.42857142857144"/>
  </r>
  <r>
    <x v="3"/>
    <x v="7"/>
    <x v="7"/>
    <x v="3"/>
    <n v="411.06382978723406"/>
  </r>
  <r>
    <x v="3"/>
    <x v="8"/>
    <x v="7"/>
    <x v="3"/>
    <n v="322.5"/>
  </r>
  <r>
    <x v="3"/>
    <x v="9"/>
    <x v="7"/>
    <x v="3"/>
    <n v="310.78602620087338"/>
  </r>
  <r>
    <x v="3"/>
    <x v="10"/>
    <x v="7"/>
    <x v="3"/>
    <n v="543.42857142857144"/>
  </r>
  <r>
    <x v="3"/>
    <x v="20"/>
    <x v="7"/>
    <x v="3"/>
    <n v="560"/>
  </r>
  <r>
    <x v="3"/>
    <x v="11"/>
    <x v="7"/>
    <x v="3"/>
    <n v="344"/>
  </r>
  <r>
    <x v="3"/>
    <x v="12"/>
    <x v="7"/>
    <x v="3"/>
    <n v="288.33333333333331"/>
  </r>
  <r>
    <x v="3"/>
    <x v="13"/>
    <x v="7"/>
    <x v="3"/>
    <n v="417.53846153846155"/>
  </r>
  <r>
    <x v="3"/>
    <x v="14"/>
    <x v="7"/>
    <x v="3"/>
    <n v="540.85714285714289"/>
  </r>
  <r>
    <x v="3"/>
    <x v="15"/>
    <x v="7"/>
    <x v="3"/>
    <n v="413.84615384615387"/>
  </r>
  <r>
    <x v="3"/>
    <x v="16"/>
    <x v="7"/>
    <x v="3"/>
    <n v="378.85"/>
  </r>
  <r>
    <x v="3"/>
    <x v="17"/>
    <x v="7"/>
    <x v="3"/>
    <n v="283.7917087967644"/>
  </r>
  <r>
    <x v="0"/>
    <x v="0"/>
    <x v="0"/>
    <x v="4"/>
    <n v="1283000"/>
  </r>
  <r>
    <x v="0"/>
    <x v="1"/>
    <x v="0"/>
    <x v="4"/>
    <n v="2626000"/>
  </r>
  <r>
    <x v="0"/>
    <x v="2"/>
    <x v="0"/>
    <x v="4"/>
    <n v="496000"/>
  </r>
  <r>
    <x v="0"/>
    <x v="3"/>
    <x v="0"/>
    <x v="4"/>
    <n v="1419000"/>
  </r>
  <r>
    <x v="0"/>
    <x v="4"/>
    <x v="0"/>
    <x v="4"/>
    <n v="1653000"/>
  </r>
  <r>
    <x v="0"/>
    <x v="5"/>
    <x v="0"/>
    <x v="4"/>
    <n v="470000"/>
  </r>
  <r>
    <x v="0"/>
    <x v="6"/>
    <x v="0"/>
    <x v="4"/>
    <n v="691000"/>
  </r>
  <r>
    <x v="0"/>
    <x v="7"/>
    <x v="0"/>
    <x v="4"/>
    <n v="1858000"/>
  </r>
  <r>
    <x v="0"/>
    <x v="8"/>
    <x v="0"/>
    <x v="4"/>
    <n v="570000"/>
  </r>
  <r>
    <x v="0"/>
    <x v="9"/>
    <x v="0"/>
    <x v="4"/>
    <n v="902000"/>
  </r>
  <r>
    <x v="0"/>
    <x v="10"/>
    <x v="0"/>
    <x v="4"/>
    <n v="1897000"/>
  </r>
  <r>
    <x v="0"/>
    <x v="11"/>
    <x v="0"/>
    <x v="4"/>
    <n v="782000"/>
  </r>
  <r>
    <x v="0"/>
    <x v="12"/>
    <x v="0"/>
    <x v="4"/>
    <n v="2748000"/>
  </r>
  <r>
    <x v="0"/>
    <x v="13"/>
    <x v="0"/>
    <x v="4"/>
    <n v="412000"/>
  </r>
  <r>
    <x v="0"/>
    <x v="14"/>
    <x v="0"/>
    <x v="4"/>
    <n v="690000"/>
  </r>
  <r>
    <x v="0"/>
    <x v="15"/>
    <x v="0"/>
    <x v="4"/>
    <n v="3161000"/>
  </r>
  <r>
    <x v="0"/>
    <x v="16"/>
    <x v="0"/>
    <x v="4"/>
    <n v="782000"/>
  </r>
  <r>
    <x v="0"/>
    <x v="17"/>
    <x v="0"/>
    <x v="4"/>
    <n v="1382000"/>
  </r>
  <r>
    <x v="0"/>
    <x v="0"/>
    <x v="1"/>
    <x v="4"/>
    <n v="-589000"/>
  </r>
  <r>
    <x v="0"/>
    <x v="1"/>
    <x v="1"/>
    <x v="4"/>
    <n v="-1062000"/>
  </r>
  <r>
    <x v="0"/>
    <x v="2"/>
    <x v="1"/>
    <x v="4"/>
    <n v="-192000"/>
  </r>
  <r>
    <x v="0"/>
    <x v="3"/>
    <x v="1"/>
    <x v="4"/>
    <n v="-357000"/>
  </r>
  <r>
    <x v="0"/>
    <x v="4"/>
    <x v="1"/>
    <x v="4"/>
    <n v="-547000"/>
  </r>
  <r>
    <x v="0"/>
    <x v="5"/>
    <x v="1"/>
    <x v="4"/>
    <n v="-272000"/>
  </r>
  <r>
    <x v="0"/>
    <x v="6"/>
    <x v="1"/>
    <x v="4"/>
    <n v="-175000"/>
  </r>
  <r>
    <x v="0"/>
    <x v="7"/>
    <x v="1"/>
    <x v="4"/>
    <n v="-603000"/>
  </r>
  <r>
    <x v="0"/>
    <x v="8"/>
    <x v="1"/>
    <x v="4"/>
    <n v="-163000"/>
  </r>
  <r>
    <x v="0"/>
    <x v="9"/>
    <x v="1"/>
    <x v="4"/>
    <n v="-293000"/>
  </r>
  <r>
    <x v="0"/>
    <x v="10"/>
    <x v="1"/>
    <x v="4"/>
    <n v="-825000"/>
  </r>
  <r>
    <x v="0"/>
    <x v="11"/>
    <x v="1"/>
    <x v="4"/>
    <n v="-405000"/>
  </r>
  <r>
    <x v="0"/>
    <x v="12"/>
    <x v="1"/>
    <x v="4"/>
    <n v="-1093000"/>
  </r>
  <r>
    <x v="0"/>
    <x v="13"/>
    <x v="1"/>
    <x v="4"/>
    <n v="-133000"/>
  </r>
  <r>
    <x v="0"/>
    <x v="14"/>
    <x v="1"/>
    <x v="4"/>
    <n v="-193000"/>
  </r>
  <r>
    <x v="0"/>
    <x v="15"/>
    <x v="1"/>
    <x v="4"/>
    <n v="-1065000"/>
  </r>
  <r>
    <x v="0"/>
    <x v="16"/>
    <x v="1"/>
    <x v="4"/>
    <n v="-353000"/>
  </r>
  <r>
    <x v="0"/>
    <x v="17"/>
    <x v="1"/>
    <x v="4"/>
    <n v="-505000"/>
  </r>
  <r>
    <x v="0"/>
    <x v="0"/>
    <x v="2"/>
    <x v="4"/>
    <n v="694000"/>
  </r>
  <r>
    <x v="0"/>
    <x v="1"/>
    <x v="2"/>
    <x v="4"/>
    <n v="1564000"/>
  </r>
  <r>
    <x v="0"/>
    <x v="2"/>
    <x v="2"/>
    <x v="4"/>
    <n v="304000"/>
  </r>
  <r>
    <x v="0"/>
    <x v="3"/>
    <x v="2"/>
    <x v="4"/>
    <n v="1062000"/>
  </r>
  <r>
    <x v="0"/>
    <x v="4"/>
    <x v="2"/>
    <x v="4"/>
    <n v="1106000"/>
  </r>
  <r>
    <x v="0"/>
    <x v="5"/>
    <x v="2"/>
    <x v="4"/>
    <n v="198000"/>
  </r>
  <r>
    <x v="0"/>
    <x v="6"/>
    <x v="2"/>
    <x v="4"/>
    <n v="516000"/>
  </r>
  <r>
    <x v="0"/>
    <x v="7"/>
    <x v="2"/>
    <x v="4"/>
    <n v="1255000"/>
  </r>
  <r>
    <x v="0"/>
    <x v="8"/>
    <x v="2"/>
    <x v="4"/>
    <n v="407000"/>
  </r>
  <r>
    <x v="0"/>
    <x v="9"/>
    <x v="2"/>
    <x v="4"/>
    <n v="609000"/>
  </r>
  <r>
    <x v="0"/>
    <x v="10"/>
    <x v="2"/>
    <x v="4"/>
    <n v="1072000"/>
  </r>
  <r>
    <x v="0"/>
    <x v="11"/>
    <x v="2"/>
    <x v="4"/>
    <n v="377000"/>
  </r>
  <r>
    <x v="0"/>
    <x v="12"/>
    <x v="2"/>
    <x v="4"/>
    <n v="1655000"/>
  </r>
  <r>
    <x v="0"/>
    <x v="13"/>
    <x v="2"/>
    <x v="4"/>
    <n v="279000"/>
  </r>
  <r>
    <x v="0"/>
    <x v="14"/>
    <x v="2"/>
    <x v="4"/>
    <n v="497000"/>
  </r>
  <r>
    <x v="0"/>
    <x v="15"/>
    <x v="2"/>
    <x v="4"/>
    <n v="2096000"/>
  </r>
  <r>
    <x v="0"/>
    <x v="16"/>
    <x v="2"/>
    <x v="4"/>
    <n v="429000"/>
  </r>
  <r>
    <x v="0"/>
    <x v="17"/>
    <x v="2"/>
    <x v="4"/>
    <n v="877000"/>
  </r>
  <r>
    <x v="0"/>
    <x v="0"/>
    <x v="3"/>
    <x v="4"/>
    <n v="313000"/>
  </r>
  <r>
    <x v="0"/>
    <x v="1"/>
    <x v="3"/>
    <x v="4"/>
    <n v="502000"/>
  </r>
  <r>
    <x v="0"/>
    <x v="2"/>
    <x v="3"/>
    <x v="4"/>
    <n v="90000"/>
  </r>
  <r>
    <x v="0"/>
    <x v="3"/>
    <x v="3"/>
    <x v="4"/>
    <n v="189000"/>
  </r>
  <r>
    <x v="0"/>
    <x v="4"/>
    <x v="3"/>
    <x v="4"/>
    <n v="285000"/>
  </r>
  <r>
    <x v="0"/>
    <x v="5"/>
    <x v="3"/>
    <x v="4"/>
    <n v="139000"/>
  </r>
  <r>
    <x v="0"/>
    <x v="6"/>
    <x v="3"/>
    <x v="4"/>
    <n v="104000"/>
  </r>
  <r>
    <x v="0"/>
    <x v="7"/>
    <x v="3"/>
    <x v="4"/>
    <n v="343000"/>
  </r>
  <r>
    <x v="0"/>
    <x v="8"/>
    <x v="3"/>
    <x v="4"/>
    <n v="104000"/>
  </r>
  <r>
    <x v="0"/>
    <x v="9"/>
    <x v="3"/>
    <x v="4"/>
    <n v="156000"/>
  </r>
  <r>
    <x v="0"/>
    <x v="10"/>
    <x v="3"/>
    <x v="4"/>
    <n v="323000"/>
  </r>
  <r>
    <x v="0"/>
    <x v="11"/>
    <x v="3"/>
    <x v="4"/>
    <n v="148000"/>
  </r>
  <r>
    <x v="0"/>
    <x v="12"/>
    <x v="3"/>
    <x v="4"/>
    <n v="575000"/>
  </r>
  <r>
    <x v="0"/>
    <x v="13"/>
    <x v="3"/>
    <x v="4"/>
    <n v="63000"/>
  </r>
  <r>
    <x v="0"/>
    <x v="14"/>
    <x v="3"/>
    <x v="4"/>
    <n v="95000"/>
  </r>
  <r>
    <x v="0"/>
    <x v="15"/>
    <x v="3"/>
    <x v="4"/>
    <n v="522000"/>
  </r>
  <r>
    <x v="0"/>
    <x v="16"/>
    <x v="3"/>
    <x v="4"/>
    <n v="153000"/>
  </r>
  <r>
    <x v="0"/>
    <x v="17"/>
    <x v="3"/>
    <x v="4"/>
    <n v="236000"/>
  </r>
  <r>
    <x v="0"/>
    <x v="0"/>
    <x v="4"/>
    <x v="4"/>
    <n v="1007000"/>
  </r>
  <r>
    <x v="0"/>
    <x v="1"/>
    <x v="4"/>
    <x v="4"/>
    <n v="2066000"/>
  </r>
  <r>
    <x v="0"/>
    <x v="2"/>
    <x v="4"/>
    <x v="4"/>
    <n v="394000"/>
  </r>
  <r>
    <x v="0"/>
    <x v="3"/>
    <x v="4"/>
    <x v="4"/>
    <n v="1251000"/>
  </r>
  <r>
    <x v="0"/>
    <x v="4"/>
    <x v="4"/>
    <x v="4"/>
    <n v="1391000"/>
  </r>
  <r>
    <x v="0"/>
    <x v="5"/>
    <x v="4"/>
    <x v="4"/>
    <n v="337000"/>
  </r>
  <r>
    <x v="0"/>
    <x v="6"/>
    <x v="4"/>
    <x v="4"/>
    <n v="620000"/>
  </r>
  <r>
    <x v="0"/>
    <x v="7"/>
    <x v="4"/>
    <x v="4"/>
    <n v="1598000"/>
  </r>
  <r>
    <x v="0"/>
    <x v="8"/>
    <x v="4"/>
    <x v="4"/>
    <n v="511000"/>
  </r>
  <r>
    <x v="0"/>
    <x v="9"/>
    <x v="4"/>
    <x v="4"/>
    <n v="765000"/>
  </r>
  <r>
    <x v="0"/>
    <x v="10"/>
    <x v="4"/>
    <x v="4"/>
    <n v="1395000"/>
  </r>
  <r>
    <x v="0"/>
    <x v="11"/>
    <x v="4"/>
    <x v="4"/>
    <n v="525000"/>
  </r>
  <r>
    <x v="0"/>
    <x v="12"/>
    <x v="4"/>
    <x v="4"/>
    <n v="2230000"/>
  </r>
  <r>
    <x v="0"/>
    <x v="13"/>
    <x v="4"/>
    <x v="4"/>
    <n v="342000"/>
  </r>
  <r>
    <x v="0"/>
    <x v="14"/>
    <x v="4"/>
    <x v="4"/>
    <n v="592000"/>
  </r>
  <r>
    <x v="0"/>
    <x v="15"/>
    <x v="4"/>
    <x v="4"/>
    <n v="2618000"/>
  </r>
  <r>
    <x v="0"/>
    <x v="16"/>
    <x v="4"/>
    <x v="4"/>
    <n v="582000"/>
  </r>
  <r>
    <x v="0"/>
    <x v="17"/>
    <x v="4"/>
    <x v="4"/>
    <n v="1113000"/>
  </r>
  <r>
    <x v="0"/>
    <x v="0"/>
    <x v="5"/>
    <x v="4"/>
    <n v="9700"/>
  </r>
  <r>
    <x v="0"/>
    <x v="1"/>
    <x v="5"/>
    <x v="4"/>
    <n v="15600"/>
  </r>
  <r>
    <x v="0"/>
    <x v="2"/>
    <x v="5"/>
    <x v="4"/>
    <n v="2800"/>
  </r>
  <r>
    <x v="0"/>
    <x v="3"/>
    <x v="5"/>
    <x v="4"/>
    <n v="5900"/>
  </r>
  <r>
    <x v="0"/>
    <x v="4"/>
    <x v="5"/>
    <x v="4"/>
    <n v="8900"/>
  </r>
  <r>
    <x v="0"/>
    <x v="5"/>
    <x v="5"/>
    <x v="4"/>
    <n v="4300"/>
  </r>
  <r>
    <x v="0"/>
    <x v="6"/>
    <x v="5"/>
    <x v="4"/>
    <n v="3200"/>
  </r>
  <r>
    <x v="0"/>
    <x v="7"/>
    <x v="5"/>
    <x v="4"/>
    <n v="10700"/>
  </r>
  <r>
    <x v="0"/>
    <x v="8"/>
    <x v="5"/>
    <x v="4"/>
    <n v="3200"/>
  </r>
  <r>
    <x v="0"/>
    <x v="9"/>
    <x v="5"/>
    <x v="4"/>
    <n v="4900"/>
  </r>
  <r>
    <x v="0"/>
    <x v="10"/>
    <x v="5"/>
    <x v="4"/>
    <n v="10100"/>
  </r>
  <r>
    <x v="0"/>
    <x v="11"/>
    <x v="5"/>
    <x v="4"/>
    <n v="4600"/>
  </r>
  <r>
    <x v="0"/>
    <x v="12"/>
    <x v="5"/>
    <x v="4"/>
    <n v="17900"/>
  </r>
  <r>
    <x v="0"/>
    <x v="13"/>
    <x v="5"/>
    <x v="4"/>
    <n v="2000"/>
  </r>
  <r>
    <x v="0"/>
    <x v="14"/>
    <x v="5"/>
    <x v="4"/>
    <n v="3000"/>
  </r>
  <r>
    <x v="0"/>
    <x v="15"/>
    <x v="5"/>
    <x v="4"/>
    <n v="16200"/>
  </r>
  <r>
    <x v="0"/>
    <x v="16"/>
    <x v="5"/>
    <x v="4"/>
    <n v="4800"/>
  </r>
  <r>
    <x v="0"/>
    <x v="17"/>
    <x v="5"/>
    <x v="4"/>
    <n v="7400"/>
  </r>
  <r>
    <x v="0"/>
    <x v="0"/>
    <x v="6"/>
    <x v="4"/>
    <n v="103.81443298969072"/>
  </r>
  <r>
    <x v="0"/>
    <x v="1"/>
    <x v="6"/>
    <x v="4"/>
    <n v="132.43589743589743"/>
  </r>
  <r>
    <x v="0"/>
    <x v="2"/>
    <x v="6"/>
    <x v="4"/>
    <n v="140.71428571428572"/>
  </r>
  <r>
    <x v="0"/>
    <x v="3"/>
    <x v="6"/>
    <x v="4"/>
    <n v="212.03389830508473"/>
  </r>
  <r>
    <x v="0"/>
    <x v="4"/>
    <x v="6"/>
    <x v="4"/>
    <n v="156.29213483146069"/>
  </r>
  <r>
    <x v="0"/>
    <x v="5"/>
    <x v="6"/>
    <x v="4"/>
    <n v="78.372093023255815"/>
  </r>
  <r>
    <x v="0"/>
    <x v="6"/>
    <x v="6"/>
    <x v="4"/>
    <n v="193.75"/>
  </r>
  <r>
    <x v="0"/>
    <x v="7"/>
    <x v="6"/>
    <x v="4"/>
    <n v="149.34579439252337"/>
  </r>
  <r>
    <x v="0"/>
    <x v="8"/>
    <x v="6"/>
    <x v="4"/>
    <n v="159.6875"/>
  </r>
  <r>
    <x v="0"/>
    <x v="9"/>
    <x v="6"/>
    <x v="4"/>
    <n v="156.12244897959184"/>
  </r>
  <r>
    <x v="0"/>
    <x v="10"/>
    <x v="6"/>
    <x v="4"/>
    <n v="138.11881188118812"/>
  </r>
  <r>
    <x v="0"/>
    <x v="11"/>
    <x v="6"/>
    <x v="4"/>
    <n v="114.1304347826087"/>
  </r>
  <r>
    <x v="0"/>
    <x v="12"/>
    <x v="6"/>
    <x v="4"/>
    <n v="124.58100558659218"/>
  </r>
  <r>
    <x v="0"/>
    <x v="13"/>
    <x v="6"/>
    <x v="4"/>
    <n v="171"/>
  </r>
  <r>
    <x v="0"/>
    <x v="14"/>
    <x v="6"/>
    <x v="4"/>
    <n v="197.33333333333334"/>
  </r>
  <r>
    <x v="0"/>
    <x v="15"/>
    <x v="6"/>
    <x v="4"/>
    <n v="161.60493827160494"/>
  </r>
  <r>
    <x v="0"/>
    <x v="16"/>
    <x v="6"/>
    <x v="4"/>
    <n v="121.25"/>
  </r>
  <r>
    <x v="0"/>
    <x v="17"/>
    <x v="6"/>
    <x v="4"/>
    <n v="150.40540540540542"/>
  </r>
  <r>
    <x v="0"/>
    <x v="18"/>
    <x v="3"/>
    <x v="4"/>
    <m/>
  </r>
  <r>
    <x v="0"/>
    <x v="18"/>
    <x v="4"/>
    <x v="4"/>
    <m/>
  </r>
  <r>
    <x v="1"/>
    <x v="0"/>
    <x v="0"/>
    <x v="4"/>
    <n v="187000"/>
  </r>
  <r>
    <x v="1"/>
    <x v="1"/>
    <x v="0"/>
    <x v="4"/>
    <n v="349000"/>
  </r>
  <r>
    <x v="1"/>
    <x v="2"/>
    <x v="0"/>
    <x v="4"/>
    <n v="237000"/>
  </r>
  <r>
    <x v="1"/>
    <x v="3"/>
    <x v="0"/>
    <x v="4"/>
    <n v="305000"/>
  </r>
  <r>
    <x v="1"/>
    <x v="4"/>
    <x v="0"/>
    <x v="4"/>
    <n v="893000"/>
  </r>
  <r>
    <x v="1"/>
    <x v="5"/>
    <x v="0"/>
    <x v="4"/>
    <n v="59000"/>
  </r>
  <r>
    <x v="1"/>
    <x v="6"/>
    <x v="0"/>
    <x v="4"/>
    <n v="159000"/>
  </r>
  <r>
    <x v="1"/>
    <x v="7"/>
    <x v="0"/>
    <x v="4"/>
    <n v="293000"/>
  </r>
  <r>
    <x v="1"/>
    <x v="8"/>
    <x v="0"/>
    <x v="4"/>
    <n v="250000"/>
  </r>
  <r>
    <x v="1"/>
    <x v="9"/>
    <x v="0"/>
    <x v="4"/>
    <n v="206000"/>
  </r>
  <r>
    <x v="1"/>
    <x v="10"/>
    <x v="0"/>
    <x v="4"/>
    <n v="488000"/>
  </r>
  <r>
    <x v="1"/>
    <x v="11"/>
    <x v="0"/>
    <x v="4"/>
    <n v="89000"/>
  </r>
  <r>
    <x v="1"/>
    <x v="12"/>
    <x v="0"/>
    <x v="4"/>
    <n v="446000"/>
  </r>
  <r>
    <x v="1"/>
    <x v="13"/>
    <x v="0"/>
    <x v="4"/>
    <n v="310000"/>
  </r>
  <r>
    <x v="1"/>
    <x v="14"/>
    <x v="0"/>
    <x v="4"/>
    <n v="1000"/>
  </r>
  <r>
    <x v="1"/>
    <x v="15"/>
    <x v="0"/>
    <x v="4"/>
    <n v="657000"/>
  </r>
  <r>
    <x v="1"/>
    <x v="16"/>
    <x v="0"/>
    <x v="4"/>
    <n v="218000"/>
  </r>
  <r>
    <x v="1"/>
    <x v="17"/>
    <x v="0"/>
    <x v="4"/>
    <n v="60000"/>
  </r>
  <r>
    <x v="1"/>
    <x v="0"/>
    <x v="1"/>
    <x v="4"/>
    <n v="-19000"/>
  </r>
  <r>
    <x v="1"/>
    <x v="1"/>
    <x v="1"/>
    <x v="4"/>
    <n v="-52000"/>
  </r>
  <r>
    <x v="1"/>
    <x v="2"/>
    <x v="1"/>
    <x v="4"/>
    <n v="-30000"/>
  </r>
  <r>
    <x v="1"/>
    <x v="3"/>
    <x v="1"/>
    <x v="4"/>
    <n v="-43000"/>
  </r>
  <r>
    <x v="1"/>
    <x v="4"/>
    <x v="1"/>
    <x v="4"/>
    <n v="-96000"/>
  </r>
  <r>
    <x v="1"/>
    <x v="5"/>
    <x v="1"/>
    <x v="4"/>
    <n v="-8000"/>
  </r>
  <r>
    <x v="1"/>
    <x v="6"/>
    <x v="1"/>
    <x v="4"/>
    <n v="-17000"/>
  </r>
  <r>
    <x v="1"/>
    <x v="7"/>
    <x v="1"/>
    <x v="4"/>
    <n v="-43000"/>
  </r>
  <r>
    <x v="1"/>
    <x v="8"/>
    <x v="1"/>
    <x v="4"/>
    <n v="-44000"/>
  </r>
  <r>
    <x v="1"/>
    <x v="9"/>
    <x v="1"/>
    <x v="4"/>
    <n v="-33000"/>
  </r>
  <r>
    <x v="1"/>
    <x v="10"/>
    <x v="1"/>
    <x v="4"/>
    <n v="-65000"/>
  </r>
  <r>
    <x v="1"/>
    <x v="11"/>
    <x v="1"/>
    <x v="4"/>
    <n v="-14000"/>
  </r>
  <r>
    <x v="1"/>
    <x v="12"/>
    <x v="1"/>
    <x v="4"/>
    <n v="-55000"/>
  </r>
  <r>
    <x v="1"/>
    <x v="13"/>
    <x v="1"/>
    <x v="4"/>
    <n v="-48000"/>
  </r>
  <r>
    <x v="1"/>
    <x v="14"/>
    <x v="1"/>
    <x v="4"/>
    <n v="0"/>
  </r>
  <r>
    <x v="1"/>
    <x v="15"/>
    <x v="1"/>
    <x v="4"/>
    <n v="-120000"/>
  </r>
  <r>
    <x v="1"/>
    <x v="16"/>
    <x v="1"/>
    <x v="4"/>
    <n v="-26000"/>
  </r>
  <r>
    <x v="1"/>
    <x v="17"/>
    <x v="1"/>
    <x v="4"/>
    <n v="-10000"/>
  </r>
  <r>
    <x v="1"/>
    <x v="0"/>
    <x v="2"/>
    <x v="4"/>
    <n v="168000"/>
  </r>
  <r>
    <x v="1"/>
    <x v="1"/>
    <x v="2"/>
    <x v="4"/>
    <n v="297000"/>
  </r>
  <r>
    <x v="1"/>
    <x v="2"/>
    <x v="2"/>
    <x v="4"/>
    <n v="207000"/>
  </r>
  <r>
    <x v="1"/>
    <x v="3"/>
    <x v="2"/>
    <x v="4"/>
    <n v="262000"/>
  </r>
  <r>
    <x v="1"/>
    <x v="4"/>
    <x v="2"/>
    <x v="4"/>
    <n v="797000"/>
  </r>
  <r>
    <x v="1"/>
    <x v="5"/>
    <x v="2"/>
    <x v="4"/>
    <n v="51000"/>
  </r>
  <r>
    <x v="1"/>
    <x v="6"/>
    <x v="2"/>
    <x v="4"/>
    <n v="142000"/>
  </r>
  <r>
    <x v="1"/>
    <x v="7"/>
    <x v="2"/>
    <x v="4"/>
    <n v="250000"/>
  </r>
  <r>
    <x v="1"/>
    <x v="8"/>
    <x v="2"/>
    <x v="4"/>
    <n v="206000"/>
  </r>
  <r>
    <x v="1"/>
    <x v="9"/>
    <x v="2"/>
    <x v="4"/>
    <n v="173000"/>
  </r>
  <r>
    <x v="1"/>
    <x v="10"/>
    <x v="2"/>
    <x v="4"/>
    <n v="423000"/>
  </r>
  <r>
    <x v="1"/>
    <x v="11"/>
    <x v="2"/>
    <x v="4"/>
    <n v="75000"/>
  </r>
  <r>
    <x v="1"/>
    <x v="12"/>
    <x v="2"/>
    <x v="4"/>
    <n v="391000"/>
  </r>
  <r>
    <x v="1"/>
    <x v="13"/>
    <x v="2"/>
    <x v="4"/>
    <n v="262000"/>
  </r>
  <r>
    <x v="1"/>
    <x v="14"/>
    <x v="2"/>
    <x v="4"/>
    <n v="1000"/>
  </r>
  <r>
    <x v="1"/>
    <x v="15"/>
    <x v="2"/>
    <x v="4"/>
    <n v="537000"/>
  </r>
  <r>
    <x v="1"/>
    <x v="16"/>
    <x v="2"/>
    <x v="4"/>
    <n v="192000"/>
  </r>
  <r>
    <x v="1"/>
    <x v="17"/>
    <x v="2"/>
    <x v="4"/>
    <n v="50000"/>
  </r>
  <r>
    <x v="1"/>
    <x v="0"/>
    <x v="3"/>
    <x v="4"/>
    <n v="51000"/>
  </r>
  <r>
    <x v="1"/>
    <x v="1"/>
    <x v="3"/>
    <x v="4"/>
    <n v="66000"/>
  </r>
  <r>
    <x v="1"/>
    <x v="2"/>
    <x v="3"/>
    <x v="4"/>
    <n v="52000"/>
  </r>
  <r>
    <x v="1"/>
    <x v="3"/>
    <x v="3"/>
    <x v="4"/>
    <n v="58000"/>
  </r>
  <r>
    <x v="1"/>
    <x v="4"/>
    <x v="3"/>
    <x v="4"/>
    <n v="191000"/>
  </r>
  <r>
    <x v="1"/>
    <x v="5"/>
    <x v="3"/>
    <x v="4"/>
    <n v="14000"/>
  </r>
  <r>
    <x v="1"/>
    <x v="6"/>
    <x v="3"/>
    <x v="4"/>
    <n v="29000"/>
  </r>
  <r>
    <x v="1"/>
    <x v="7"/>
    <x v="3"/>
    <x v="4"/>
    <n v="53000"/>
  </r>
  <r>
    <x v="1"/>
    <x v="8"/>
    <x v="3"/>
    <x v="4"/>
    <n v="58000"/>
  </r>
  <r>
    <x v="1"/>
    <x v="9"/>
    <x v="3"/>
    <x v="4"/>
    <n v="46000"/>
  </r>
  <r>
    <x v="1"/>
    <x v="10"/>
    <x v="3"/>
    <x v="4"/>
    <n v="72000"/>
  </r>
  <r>
    <x v="1"/>
    <x v="11"/>
    <x v="3"/>
    <x v="4"/>
    <n v="23000"/>
  </r>
  <r>
    <x v="1"/>
    <x v="12"/>
    <x v="3"/>
    <x v="4"/>
    <n v="106000"/>
  </r>
  <r>
    <x v="1"/>
    <x v="13"/>
    <x v="3"/>
    <x v="4"/>
    <n v="43000"/>
  </r>
  <r>
    <x v="1"/>
    <x v="14"/>
    <x v="3"/>
    <x v="4"/>
    <n v="0"/>
  </r>
  <r>
    <x v="1"/>
    <x v="15"/>
    <x v="3"/>
    <x v="4"/>
    <n v="122000"/>
  </r>
  <r>
    <x v="1"/>
    <x v="16"/>
    <x v="3"/>
    <x v="4"/>
    <n v="45000"/>
  </r>
  <r>
    <x v="1"/>
    <x v="17"/>
    <x v="3"/>
    <x v="4"/>
    <n v="16000"/>
  </r>
  <r>
    <x v="1"/>
    <x v="0"/>
    <x v="4"/>
    <x v="4"/>
    <n v="219000"/>
  </r>
  <r>
    <x v="1"/>
    <x v="1"/>
    <x v="4"/>
    <x v="4"/>
    <n v="363000"/>
  </r>
  <r>
    <x v="1"/>
    <x v="2"/>
    <x v="4"/>
    <x v="4"/>
    <n v="259000"/>
  </r>
  <r>
    <x v="1"/>
    <x v="3"/>
    <x v="4"/>
    <x v="4"/>
    <n v="320000"/>
  </r>
  <r>
    <x v="1"/>
    <x v="4"/>
    <x v="4"/>
    <x v="4"/>
    <n v="988000"/>
  </r>
  <r>
    <x v="1"/>
    <x v="5"/>
    <x v="4"/>
    <x v="4"/>
    <n v="65000"/>
  </r>
  <r>
    <x v="1"/>
    <x v="6"/>
    <x v="4"/>
    <x v="4"/>
    <n v="171000"/>
  </r>
  <r>
    <x v="1"/>
    <x v="7"/>
    <x v="4"/>
    <x v="4"/>
    <n v="303000"/>
  </r>
  <r>
    <x v="1"/>
    <x v="8"/>
    <x v="4"/>
    <x v="4"/>
    <n v="264000"/>
  </r>
  <r>
    <x v="1"/>
    <x v="9"/>
    <x v="4"/>
    <x v="4"/>
    <n v="219000"/>
  </r>
  <r>
    <x v="1"/>
    <x v="10"/>
    <x v="4"/>
    <x v="4"/>
    <n v="495000"/>
  </r>
  <r>
    <x v="1"/>
    <x v="11"/>
    <x v="4"/>
    <x v="4"/>
    <n v="98000"/>
  </r>
  <r>
    <x v="1"/>
    <x v="12"/>
    <x v="4"/>
    <x v="4"/>
    <n v="497000"/>
  </r>
  <r>
    <x v="1"/>
    <x v="13"/>
    <x v="4"/>
    <x v="4"/>
    <n v="305000"/>
  </r>
  <r>
    <x v="1"/>
    <x v="14"/>
    <x v="4"/>
    <x v="4"/>
    <n v="1000"/>
  </r>
  <r>
    <x v="1"/>
    <x v="15"/>
    <x v="4"/>
    <x v="4"/>
    <n v="659000"/>
  </r>
  <r>
    <x v="1"/>
    <x v="16"/>
    <x v="4"/>
    <x v="4"/>
    <n v="237000"/>
  </r>
  <r>
    <x v="1"/>
    <x v="17"/>
    <x v="4"/>
    <x v="4"/>
    <n v="66000"/>
  </r>
  <r>
    <x v="1"/>
    <x v="0"/>
    <x v="5"/>
    <x v="4"/>
    <n v="1600"/>
  </r>
  <r>
    <x v="1"/>
    <x v="1"/>
    <x v="5"/>
    <x v="4"/>
    <n v="2000"/>
  </r>
  <r>
    <x v="1"/>
    <x v="2"/>
    <x v="5"/>
    <x v="4"/>
    <n v="1600"/>
  </r>
  <r>
    <x v="1"/>
    <x v="3"/>
    <x v="5"/>
    <x v="4"/>
    <n v="1800"/>
  </r>
  <r>
    <x v="1"/>
    <x v="4"/>
    <x v="5"/>
    <x v="4"/>
    <n v="5900"/>
  </r>
  <r>
    <x v="1"/>
    <x v="5"/>
    <x v="5"/>
    <x v="4"/>
    <n v="400"/>
  </r>
  <r>
    <x v="1"/>
    <x v="6"/>
    <x v="5"/>
    <x v="4"/>
    <n v="900"/>
  </r>
  <r>
    <x v="1"/>
    <x v="7"/>
    <x v="5"/>
    <x v="4"/>
    <n v="1600"/>
  </r>
  <r>
    <x v="1"/>
    <x v="8"/>
    <x v="5"/>
    <x v="4"/>
    <n v="1800"/>
  </r>
  <r>
    <x v="1"/>
    <x v="9"/>
    <x v="5"/>
    <x v="4"/>
    <n v="1400"/>
  </r>
  <r>
    <x v="1"/>
    <x v="10"/>
    <x v="5"/>
    <x v="4"/>
    <n v="2300"/>
  </r>
  <r>
    <x v="1"/>
    <x v="11"/>
    <x v="5"/>
    <x v="4"/>
    <n v="700"/>
  </r>
  <r>
    <x v="1"/>
    <x v="12"/>
    <x v="5"/>
    <x v="4"/>
    <n v="3305"/>
  </r>
  <r>
    <x v="1"/>
    <x v="13"/>
    <x v="5"/>
    <x v="4"/>
    <n v="1305"/>
  </r>
  <r>
    <x v="1"/>
    <x v="14"/>
    <x v="5"/>
    <x v="4"/>
    <n v="5"/>
  </r>
  <r>
    <x v="1"/>
    <x v="15"/>
    <x v="5"/>
    <x v="4"/>
    <n v="3805"/>
  </r>
  <r>
    <x v="1"/>
    <x v="16"/>
    <x v="5"/>
    <x v="4"/>
    <n v="1405"/>
  </r>
  <r>
    <x v="1"/>
    <x v="17"/>
    <x v="5"/>
    <x v="4"/>
    <n v="505"/>
  </r>
  <r>
    <x v="1"/>
    <x v="0"/>
    <x v="6"/>
    <x v="4"/>
    <n v="136.875"/>
  </r>
  <r>
    <x v="1"/>
    <x v="1"/>
    <x v="6"/>
    <x v="4"/>
    <n v="181.5"/>
  </r>
  <r>
    <x v="1"/>
    <x v="2"/>
    <x v="6"/>
    <x v="4"/>
    <n v="161.875"/>
  </r>
  <r>
    <x v="1"/>
    <x v="3"/>
    <x v="6"/>
    <x v="4"/>
    <n v="177.77777777777777"/>
  </r>
  <r>
    <x v="1"/>
    <x v="4"/>
    <x v="6"/>
    <x v="4"/>
    <n v="167.45762711864407"/>
  </r>
  <r>
    <x v="1"/>
    <x v="5"/>
    <x v="6"/>
    <x v="4"/>
    <n v="162.5"/>
  </r>
  <r>
    <x v="1"/>
    <x v="6"/>
    <x v="6"/>
    <x v="4"/>
    <n v="190"/>
  </r>
  <r>
    <x v="1"/>
    <x v="7"/>
    <x v="6"/>
    <x v="4"/>
    <n v="189.375"/>
  </r>
  <r>
    <x v="1"/>
    <x v="8"/>
    <x v="6"/>
    <x v="4"/>
    <n v="146.66666666666666"/>
  </r>
  <r>
    <x v="1"/>
    <x v="9"/>
    <x v="6"/>
    <x v="4"/>
    <n v="156.42857142857142"/>
  </r>
  <r>
    <x v="1"/>
    <x v="10"/>
    <x v="6"/>
    <x v="4"/>
    <n v="215.21739130434781"/>
  </r>
  <r>
    <x v="1"/>
    <x v="11"/>
    <x v="6"/>
    <x v="4"/>
    <n v="140"/>
  </r>
  <r>
    <x v="1"/>
    <x v="12"/>
    <x v="6"/>
    <x v="4"/>
    <n v="150.37821482602118"/>
  </r>
  <r>
    <x v="1"/>
    <x v="13"/>
    <x v="6"/>
    <x v="4"/>
    <n v="233.71647509578543"/>
  </r>
  <r>
    <x v="1"/>
    <x v="14"/>
    <x v="6"/>
    <x v="4"/>
    <n v="200"/>
  </r>
  <r>
    <x v="1"/>
    <x v="15"/>
    <x v="6"/>
    <x v="4"/>
    <n v="173.19316688567673"/>
  </r>
  <r>
    <x v="1"/>
    <x v="16"/>
    <x v="6"/>
    <x v="4"/>
    <n v="168.6832740213523"/>
  </r>
  <r>
    <x v="1"/>
    <x v="17"/>
    <x v="6"/>
    <x v="4"/>
    <n v="130.69306930693068"/>
  </r>
  <r>
    <x v="2"/>
    <x v="0"/>
    <x v="0"/>
    <x v="4"/>
    <n v="54000"/>
  </r>
  <r>
    <x v="2"/>
    <x v="1"/>
    <x v="0"/>
    <x v="4"/>
    <n v="504000"/>
  </r>
  <r>
    <x v="2"/>
    <x v="2"/>
    <x v="0"/>
    <x v="4"/>
    <n v="83000"/>
  </r>
  <r>
    <x v="2"/>
    <x v="3"/>
    <x v="0"/>
    <x v="4"/>
    <n v="178000"/>
  </r>
  <r>
    <x v="2"/>
    <x v="4"/>
    <x v="0"/>
    <x v="4"/>
    <n v="732000"/>
  </r>
  <r>
    <x v="2"/>
    <x v="5"/>
    <x v="0"/>
    <x v="4"/>
    <m/>
  </r>
  <r>
    <x v="2"/>
    <x v="6"/>
    <x v="0"/>
    <x v="4"/>
    <n v="28000"/>
  </r>
  <r>
    <x v="2"/>
    <x v="7"/>
    <x v="0"/>
    <x v="4"/>
    <n v="667000"/>
  </r>
  <r>
    <x v="2"/>
    <x v="8"/>
    <x v="0"/>
    <x v="4"/>
    <n v="291000"/>
  </r>
  <r>
    <x v="2"/>
    <x v="9"/>
    <x v="0"/>
    <x v="4"/>
    <n v="334000"/>
  </r>
  <r>
    <x v="2"/>
    <x v="10"/>
    <x v="0"/>
    <x v="4"/>
    <n v="186000"/>
  </r>
  <r>
    <x v="2"/>
    <x v="11"/>
    <x v="0"/>
    <x v="4"/>
    <n v="150000"/>
  </r>
  <r>
    <x v="2"/>
    <x v="12"/>
    <x v="0"/>
    <x v="4"/>
    <n v="1018000"/>
  </r>
  <r>
    <x v="2"/>
    <x v="13"/>
    <x v="0"/>
    <x v="4"/>
    <n v="117000"/>
  </r>
  <r>
    <x v="2"/>
    <x v="14"/>
    <x v="0"/>
    <x v="4"/>
    <m/>
  </r>
  <r>
    <x v="2"/>
    <x v="15"/>
    <x v="0"/>
    <x v="4"/>
    <n v="478000"/>
  </r>
  <r>
    <x v="2"/>
    <x v="16"/>
    <x v="0"/>
    <x v="4"/>
    <n v="124000"/>
  </r>
  <r>
    <x v="2"/>
    <x v="17"/>
    <x v="0"/>
    <x v="4"/>
    <n v="207000"/>
  </r>
  <r>
    <x v="2"/>
    <x v="19"/>
    <x v="0"/>
    <x v="4"/>
    <m/>
  </r>
  <r>
    <x v="2"/>
    <x v="0"/>
    <x v="1"/>
    <x v="4"/>
    <n v="-6000"/>
  </r>
  <r>
    <x v="2"/>
    <x v="1"/>
    <x v="1"/>
    <x v="4"/>
    <n v="-16000"/>
  </r>
  <r>
    <x v="2"/>
    <x v="2"/>
    <x v="1"/>
    <x v="4"/>
    <n v="-11000"/>
  </r>
  <r>
    <x v="2"/>
    <x v="3"/>
    <x v="1"/>
    <x v="4"/>
    <n v="-10000"/>
  </r>
  <r>
    <x v="2"/>
    <x v="4"/>
    <x v="1"/>
    <x v="4"/>
    <n v="-29000"/>
  </r>
  <r>
    <x v="2"/>
    <x v="5"/>
    <x v="1"/>
    <x v="4"/>
    <m/>
  </r>
  <r>
    <x v="2"/>
    <x v="6"/>
    <x v="1"/>
    <x v="4"/>
    <m/>
  </r>
  <r>
    <x v="2"/>
    <x v="7"/>
    <x v="1"/>
    <x v="4"/>
    <n v="-44000"/>
  </r>
  <r>
    <x v="2"/>
    <x v="8"/>
    <x v="1"/>
    <x v="4"/>
    <n v="-20000"/>
  </r>
  <r>
    <x v="2"/>
    <x v="9"/>
    <x v="1"/>
    <x v="4"/>
    <n v="-8000"/>
  </r>
  <r>
    <x v="2"/>
    <x v="10"/>
    <x v="1"/>
    <x v="4"/>
    <n v="-5000"/>
  </r>
  <r>
    <x v="2"/>
    <x v="11"/>
    <x v="1"/>
    <x v="4"/>
    <n v="-9000"/>
  </r>
  <r>
    <x v="2"/>
    <x v="12"/>
    <x v="1"/>
    <x v="4"/>
    <n v="-41000"/>
  </r>
  <r>
    <x v="2"/>
    <x v="13"/>
    <x v="1"/>
    <x v="4"/>
    <n v="-6000"/>
  </r>
  <r>
    <x v="2"/>
    <x v="14"/>
    <x v="1"/>
    <x v="4"/>
    <m/>
  </r>
  <r>
    <x v="2"/>
    <x v="15"/>
    <x v="1"/>
    <x v="4"/>
    <n v="-23000"/>
  </r>
  <r>
    <x v="2"/>
    <x v="16"/>
    <x v="1"/>
    <x v="4"/>
    <n v="-6000"/>
  </r>
  <r>
    <x v="2"/>
    <x v="17"/>
    <x v="1"/>
    <x v="4"/>
    <n v="-10000"/>
  </r>
  <r>
    <x v="2"/>
    <x v="19"/>
    <x v="1"/>
    <x v="4"/>
    <m/>
  </r>
  <r>
    <x v="2"/>
    <x v="0"/>
    <x v="2"/>
    <x v="4"/>
    <n v="48000"/>
  </r>
  <r>
    <x v="2"/>
    <x v="1"/>
    <x v="2"/>
    <x v="4"/>
    <n v="488000"/>
  </r>
  <r>
    <x v="2"/>
    <x v="2"/>
    <x v="2"/>
    <x v="4"/>
    <n v="72000"/>
  </r>
  <r>
    <x v="2"/>
    <x v="3"/>
    <x v="2"/>
    <x v="4"/>
    <n v="168000"/>
  </r>
  <r>
    <x v="2"/>
    <x v="4"/>
    <x v="2"/>
    <x v="4"/>
    <n v="703000"/>
  </r>
  <r>
    <x v="2"/>
    <x v="5"/>
    <x v="2"/>
    <x v="4"/>
    <n v="0"/>
  </r>
  <r>
    <x v="2"/>
    <x v="6"/>
    <x v="2"/>
    <x v="4"/>
    <n v="28000"/>
  </r>
  <r>
    <x v="2"/>
    <x v="7"/>
    <x v="2"/>
    <x v="4"/>
    <n v="623000"/>
  </r>
  <r>
    <x v="2"/>
    <x v="8"/>
    <x v="2"/>
    <x v="4"/>
    <n v="271000"/>
  </r>
  <r>
    <x v="2"/>
    <x v="9"/>
    <x v="2"/>
    <x v="4"/>
    <n v="326000"/>
  </r>
  <r>
    <x v="2"/>
    <x v="10"/>
    <x v="2"/>
    <x v="4"/>
    <n v="181000"/>
  </r>
  <r>
    <x v="2"/>
    <x v="11"/>
    <x v="2"/>
    <x v="4"/>
    <n v="141000"/>
  </r>
  <r>
    <x v="2"/>
    <x v="12"/>
    <x v="2"/>
    <x v="4"/>
    <n v="977000"/>
  </r>
  <r>
    <x v="2"/>
    <x v="13"/>
    <x v="2"/>
    <x v="4"/>
    <n v="111000"/>
  </r>
  <r>
    <x v="2"/>
    <x v="14"/>
    <x v="2"/>
    <x v="4"/>
    <n v="0"/>
  </r>
  <r>
    <x v="2"/>
    <x v="15"/>
    <x v="2"/>
    <x v="4"/>
    <n v="455000"/>
  </r>
  <r>
    <x v="2"/>
    <x v="16"/>
    <x v="2"/>
    <x v="4"/>
    <n v="118000"/>
  </r>
  <r>
    <x v="2"/>
    <x v="17"/>
    <x v="2"/>
    <x v="4"/>
    <n v="197000"/>
  </r>
  <r>
    <x v="2"/>
    <x v="19"/>
    <x v="2"/>
    <x v="4"/>
    <m/>
  </r>
  <r>
    <x v="2"/>
    <x v="0"/>
    <x v="3"/>
    <x v="4"/>
    <n v="11000"/>
  </r>
  <r>
    <x v="2"/>
    <x v="1"/>
    <x v="3"/>
    <x v="4"/>
    <n v="83000"/>
  </r>
  <r>
    <x v="2"/>
    <x v="2"/>
    <x v="3"/>
    <x v="4"/>
    <n v="15000"/>
  </r>
  <r>
    <x v="2"/>
    <x v="3"/>
    <x v="3"/>
    <x v="4"/>
    <n v="14000"/>
  </r>
  <r>
    <x v="2"/>
    <x v="4"/>
    <x v="3"/>
    <x v="4"/>
    <n v="121000"/>
  </r>
  <r>
    <x v="2"/>
    <x v="5"/>
    <x v="3"/>
    <x v="4"/>
    <m/>
  </r>
  <r>
    <x v="2"/>
    <x v="6"/>
    <x v="3"/>
    <x v="4"/>
    <n v="6000"/>
  </r>
  <r>
    <x v="2"/>
    <x v="7"/>
    <x v="3"/>
    <x v="4"/>
    <n v="77000"/>
  </r>
  <r>
    <x v="2"/>
    <x v="8"/>
    <x v="3"/>
    <x v="4"/>
    <n v="54000"/>
  </r>
  <r>
    <x v="2"/>
    <x v="9"/>
    <x v="3"/>
    <x v="4"/>
    <n v="40000"/>
  </r>
  <r>
    <x v="2"/>
    <x v="10"/>
    <x v="3"/>
    <x v="4"/>
    <n v="14000"/>
  </r>
  <r>
    <x v="2"/>
    <x v="11"/>
    <x v="3"/>
    <x v="4"/>
    <n v="20000"/>
  </r>
  <r>
    <x v="2"/>
    <x v="12"/>
    <x v="3"/>
    <x v="4"/>
    <n v="164000"/>
  </r>
  <r>
    <x v="2"/>
    <x v="13"/>
    <x v="3"/>
    <x v="4"/>
    <n v="13000"/>
  </r>
  <r>
    <x v="2"/>
    <x v="14"/>
    <x v="3"/>
    <x v="4"/>
    <m/>
  </r>
  <r>
    <x v="2"/>
    <x v="15"/>
    <x v="3"/>
    <x v="4"/>
    <n v="49000"/>
  </r>
  <r>
    <x v="2"/>
    <x v="16"/>
    <x v="3"/>
    <x v="4"/>
    <n v="17000"/>
  </r>
  <r>
    <x v="2"/>
    <x v="17"/>
    <x v="3"/>
    <x v="4"/>
    <n v="39000"/>
  </r>
  <r>
    <x v="2"/>
    <x v="19"/>
    <x v="3"/>
    <x v="4"/>
    <m/>
  </r>
  <r>
    <x v="2"/>
    <x v="18"/>
    <x v="3"/>
    <x v="4"/>
    <m/>
  </r>
  <r>
    <x v="2"/>
    <x v="0"/>
    <x v="4"/>
    <x v="4"/>
    <n v="59000"/>
  </r>
  <r>
    <x v="2"/>
    <x v="1"/>
    <x v="4"/>
    <x v="4"/>
    <n v="571000"/>
  </r>
  <r>
    <x v="2"/>
    <x v="2"/>
    <x v="4"/>
    <x v="4"/>
    <n v="87000"/>
  </r>
  <r>
    <x v="2"/>
    <x v="3"/>
    <x v="4"/>
    <x v="4"/>
    <n v="182000"/>
  </r>
  <r>
    <x v="2"/>
    <x v="4"/>
    <x v="4"/>
    <x v="4"/>
    <n v="824000"/>
  </r>
  <r>
    <x v="2"/>
    <x v="5"/>
    <x v="4"/>
    <x v="4"/>
    <n v="0"/>
  </r>
  <r>
    <x v="2"/>
    <x v="6"/>
    <x v="4"/>
    <x v="4"/>
    <n v="34000"/>
  </r>
  <r>
    <x v="2"/>
    <x v="7"/>
    <x v="4"/>
    <x v="4"/>
    <n v="700000"/>
  </r>
  <r>
    <x v="2"/>
    <x v="8"/>
    <x v="4"/>
    <x v="4"/>
    <n v="325000"/>
  </r>
  <r>
    <x v="2"/>
    <x v="9"/>
    <x v="4"/>
    <x v="4"/>
    <n v="366000"/>
  </r>
  <r>
    <x v="2"/>
    <x v="10"/>
    <x v="4"/>
    <x v="4"/>
    <n v="195000"/>
  </r>
  <r>
    <x v="2"/>
    <x v="11"/>
    <x v="4"/>
    <x v="4"/>
    <n v="161000"/>
  </r>
  <r>
    <x v="2"/>
    <x v="12"/>
    <x v="4"/>
    <x v="4"/>
    <n v="1141000"/>
  </r>
  <r>
    <x v="2"/>
    <x v="13"/>
    <x v="4"/>
    <x v="4"/>
    <n v="124000"/>
  </r>
  <r>
    <x v="2"/>
    <x v="14"/>
    <x v="4"/>
    <x v="4"/>
    <n v="0"/>
  </r>
  <r>
    <x v="2"/>
    <x v="15"/>
    <x v="4"/>
    <x v="4"/>
    <n v="504000"/>
  </r>
  <r>
    <x v="2"/>
    <x v="16"/>
    <x v="4"/>
    <x v="4"/>
    <n v="135000"/>
  </r>
  <r>
    <x v="2"/>
    <x v="17"/>
    <x v="4"/>
    <x v="4"/>
    <n v="236000"/>
  </r>
  <r>
    <x v="2"/>
    <x v="19"/>
    <x v="4"/>
    <x v="4"/>
    <m/>
  </r>
  <r>
    <x v="2"/>
    <x v="18"/>
    <x v="4"/>
    <x v="4"/>
    <m/>
  </r>
  <r>
    <x v="2"/>
    <x v="0"/>
    <x v="5"/>
    <x v="4"/>
    <n v="300"/>
  </r>
  <r>
    <x v="2"/>
    <x v="1"/>
    <x v="5"/>
    <x v="4"/>
    <n v="2600"/>
  </r>
  <r>
    <x v="2"/>
    <x v="2"/>
    <x v="5"/>
    <x v="4"/>
    <n v="500"/>
  </r>
  <r>
    <x v="2"/>
    <x v="3"/>
    <x v="5"/>
    <x v="4"/>
    <n v="400"/>
  </r>
  <r>
    <x v="2"/>
    <x v="4"/>
    <x v="5"/>
    <x v="4"/>
    <n v="3800"/>
  </r>
  <r>
    <x v="2"/>
    <x v="5"/>
    <x v="5"/>
    <x v="4"/>
    <m/>
  </r>
  <r>
    <x v="2"/>
    <x v="6"/>
    <x v="5"/>
    <x v="4"/>
    <n v="200"/>
  </r>
  <r>
    <x v="2"/>
    <x v="7"/>
    <x v="5"/>
    <x v="4"/>
    <n v="2400"/>
  </r>
  <r>
    <x v="2"/>
    <x v="8"/>
    <x v="5"/>
    <x v="4"/>
    <n v="1700"/>
  </r>
  <r>
    <x v="2"/>
    <x v="9"/>
    <x v="5"/>
    <x v="4"/>
    <n v="1200"/>
  </r>
  <r>
    <x v="2"/>
    <x v="10"/>
    <x v="5"/>
    <x v="4"/>
    <n v="400"/>
  </r>
  <r>
    <x v="2"/>
    <x v="11"/>
    <x v="5"/>
    <x v="4"/>
    <n v="600"/>
  </r>
  <r>
    <x v="2"/>
    <x v="12"/>
    <x v="5"/>
    <x v="4"/>
    <n v="5100"/>
  </r>
  <r>
    <x v="2"/>
    <x v="13"/>
    <x v="5"/>
    <x v="4"/>
    <n v="400"/>
  </r>
  <r>
    <x v="2"/>
    <x v="14"/>
    <x v="5"/>
    <x v="4"/>
    <m/>
  </r>
  <r>
    <x v="2"/>
    <x v="15"/>
    <x v="5"/>
    <x v="4"/>
    <n v="1500"/>
  </r>
  <r>
    <x v="2"/>
    <x v="16"/>
    <x v="5"/>
    <x v="4"/>
    <n v="500"/>
  </r>
  <r>
    <x v="2"/>
    <x v="17"/>
    <x v="5"/>
    <x v="4"/>
    <n v="1200"/>
  </r>
  <r>
    <x v="2"/>
    <x v="19"/>
    <x v="5"/>
    <x v="4"/>
    <m/>
  </r>
  <r>
    <x v="2"/>
    <x v="0"/>
    <x v="6"/>
    <x v="4"/>
    <n v="196.66666666666666"/>
  </r>
  <r>
    <x v="2"/>
    <x v="1"/>
    <x v="6"/>
    <x v="4"/>
    <n v="219.61538461538461"/>
  </r>
  <r>
    <x v="2"/>
    <x v="2"/>
    <x v="6"/>
    <x v="4"/>
    <n v="174"/>
  </r>
  <r>
    <x v="2"/>
    <x v="3"/>
    <x v="6"/>
    <x v="4"/>
    <n v="455"/>
  </r>
  <r>
    <x v="2"/>
    <x v="4"/>
    <x v="6"/>
    <x v="4"/>
    <n v="216.84210526315789"/>
  </r>
  <r>
    <x v="2"/>
    <x v="5"/>
    <x v="6"/>
    <x v="4"/>
    <m/>
  </r>
  <r>
    <x v="2"/>
    <x v="6"/>
    <x v="6"/>
    <x v="4"/>
    <n v="170"/>
  </r>
  <r>
    <x v="2"/>
    <x v="7"/>
    <x v="6"/>
    <x v="4"/>
    <n v="291.66666666666669"/>
  </r>
  <r>
    <x v="2"/>
    <x v="8"/>
    <x v="6"/>
    <x v="4"/>
    <n v="191.1764705882353"/>
  </r>
  <r>
    <x v="2"/>
    <x v="9"/>
    <x v="6"/>
    <x v="4"/>
    <n v="305"/>
  </r>
  <r>
    <x v="2"/>
    <x v="10"/>
    <x v="6"/>
    <x v="4"/>
    <n v="487.5"/>
  </r>
  <r>
    <x v="2"/>
    <x v="11"/>
    <x v="6"/>
    <x v="4"/>
    <n v="268.33333333333331"/>
  </r>
  <r>
    <x v="2"/>
    <x v="12"/>
    <x v="6"/>
    <x v="4"/>
    <n v="223.72549019607843"/>
  </r>
  <r>
    <x v="2"/>
    <x v="13"/>
    <x v="6"/>
    <x v="4"/>
    <n v="310"/>
  </r>
  <r>
    <x v="2"/>
    <x v="14"/>
    <x v="6"/>
    <x v="4"/>
    <m/>
  </r>
  <r>
    <x v="2"/>
    <x v="15"/>
    <x v="6"/>
    <x v="4"/>
    <n v="336"/>
  </r>
  <r>
    <x v="2"/>
    <x v="16"/>
    <x v="6"/>
    <x v="4"/>
    <n v="270"/>
  </r>
  <r>
    <x v="2"/>
    <x v="17"/>
    <x v="6"/>
    <x v="4"/>
    <n v="196.66666666666666"/>
  </r>
  <r>
    <x v="2"/>
    <x v="19"/>
    <x v="6"/>
    <x v="4"/>
    <m/>
  </r>
  <r>
    <x v="3"/>
    <x v="0"/>
    <x v="3"/>
    <x v="0"/>
    <n v="386000"/>
  </r>
  <r>
    <x v="3"/>
    <x v="1"/>
    <x v="3"/>
    <x v="0"/>
    <n v="554000"/>
  </r>
  <r>
    <x v="3"/>
    <x v="2"/>
    <x v="3"/>
    <x v="0"/>
    <n v="631000"/>
  </r>
  <r>
    <x v="3"/>
    <x v="3"/>
    <x v="3"/>
    <x v="0"/>
    <n v="673000"/>
  </r>
  <r>
    <x v="3"/>
    <x v="4"/>
    <x v="3"/>
    <x v="0"/>
    <n v="1059000"/>
  </r>
  <r>
    <x v="3"/>
    <x v="5"/>
    <x v="3"/>
    <x v="0"/>
    <n v="358000"/>
  </r>
  <r>
    <x v="3"/>
    <x v="6"/>
    <x v="3"/>
    <x v="0"/>
    <n v="161000"/>
  </r>
  <r>
    <x v="3"/>
    <x v="7"/>
    <x v="3"/>
    <x v="0"/>
    <n v="295000"/>
  </r>
  <r>
    <x v="3"/>
    <x v="8"/>
    <x v="3"/>
    <x v="0"/>
    <n v="330000"/>
  </r>
  <r>
    <x v="3"/>
    <x v="9"/>
    <x v="3"/>
    <x v="0"/>
    <n v="1487000"/>
  </r>
  <r>
    <x v="3"/>
    <x v="10"/>
    <x v="3"/>
    <x v="0"/>
    <n v="519000"/>
  </r>
  <r>
    <x v="3"/>
    <x v="20"/>
    <x v="3"/>
    <x v="0"/>
    <n v="7000"/>
  </r>
  <r>
    <x v="3"/>
    <x v="11"/>
    <x v="3"/>
    <x v="0"/>
    <n v="996000"/>
  </r>
  <r>
    <x v="3"/>
    <x v="12"/>
    <x v="3"/>
    <x v="0"/>
    <n v="561000"/>
  </r>
  <r>
    <x v="3"/>
    <x v="13"/>
    <x v="3"/>
    <x v="0"/>
    <n v="582000"/>
  </r>
  <r>
    <x v="3"/>
    <x v="14"/>
    <x v="3"/>
    <x v="0"/>
    <n v="239000"/>
  </r>
  <r>
    <x v="3"/>
    <x v="15"/>
    <x v="3"/>
    <x v="0"/>
    <n v="379000"/>
  </r>
  <r>
    <x v="3"/>
    <x v="16"/>
    <x v="3"/>
    <x v="0"/>
    <n v="1277000"/>
  </r>
  <r>
    <x v="3"/>
    <x v="17"/>
    <x v="3"/>
    <x v="0"/>
    <n v="6545000"/>
  </r>
  <r>
    <x v="3"/>
    <x v="19"/>
    <x v="3"/>
    <x v="0"/>
    <n v="0"/>
  </r>
  <r>
    <x v="3"/>
    <x v="0"/>
    <x v="3"/>
    <x v="1"/>
    <n v="437000"/>
  </r>
  <r>
    <x v="3"/>
    <x v="1"/>
    <x v="3"/>
    <x v="1"/>
    <n v="582000"/>
  </r>
  <r>
    <x v="3"/>
    <x v="2"/>
    <x v="3"/>
    <x v="1"/>
    <n v="582000"/>
  </r>
  <r>
    <x v="3"/>
    <x v="3"/>
    <x v="3"/>
    <x v="1"/>
    <n v="598000"/>
  </r>
  <r>
    <x v="3"/>
    <x v="4"/>
    <x v="3"/>
    <x v="1"/>
    <n v="1132000"/>
  </r>
  <r>
    <x v="3"/>
    <x v="5"/>
    <x v="3"/>
    <x v="1"/>
    <n v="307000"/>
  </r>
  <r>
    <x v="3"/>
    <x v="6"/>
    <x v="3"/>
    <x v="1"/>
    <n v="210000"/>
  </r>
  <r>
    <x v="3"/>
    <x v="7"/>
    <x v="3"/>
    <x v="1"/>
    <n v="259000"/>
  </r>
  <r>
    <x v="3"/>
    <x v="8"/>
    <x v="3"/>
    <x v="1"/>
    <n v="372000"/>
  </r>
  <r>
    <x v="3"/>
    <x v="9"/>
    <x v="3"/>
    <x v="1"/>
    <n v="1439000"/>
  </r>
  <r>
    <x v="3"/>
    <x v="10"/>
    <x v="3"/>
    <x v="1"/>
    <n v="437000"/>
  </r>
  <r>
    <x v="3"/>
    <x v="20"/>
    <x v="3"/>
    <x v="1"/>
    <n v="0"/>
  </r>
  <r>
    <x v="3"/>
    <x v="11"/>
    <x v="3"/>
    <x v="1"/>
    <n v="987000"/>
  </r>
  <r>
    <x v="3"/>
    <x v="12"/>
    <x v="3"/>
    <x v="1"/>
    <n v="647000"/>
  </r>
  <r>
    <x v="3"/>
    <x v="13"/>
    <x v="3"/>
    <x v="1"/>
    <n v="518000"/>
  </r>
  <r>
    <x v="3"/>
    <x v="14"/>
    <x v="3"/>
    <x v="1"/>
    <n v="210000"/>
  </r>
  <r>
    <x v="3"/>
    <x v="15"/>
    <x v="3"/>
    <x v="1"/>
    <n v="356000"/>
  </r>
  <r>
    <x v="3"/>
    <x v="16"/>
    <x v="3"/>
    <x v="1"/>
    <n v="1084000"/>
  </r>
  <r>
    <x v="3"/>
    <x v="17"/>
    <x v="3"/>
    <x v="1"/>
    <n v="6016000"/>
  </r>
  <r>
    <x v="3"/>
    <x v="0"/>
    <x v="3"/>
    <x v="2"/>
    <n v="386000"/>
  </r>
  <r>
    <x v="3"/>
    <x v="1"/>
    <x v="3"/>
    <x v="2"/>
    <n v="554000"/>
  </r>
  <r>
    <x v="3"/>
    <x v="2"/>
    <x v="3"/>
    <x v="2"/>
    <n v="631000"/>
  </r>
  <r>
    <x v="3"/>
    <x v="3"/>
    <x v="3"/>
    <x v="2"/>
    <n v="673000"/>
  </r>
  <r>
    <x v="3"/>
    <x v="4"/>
    <x v="3"/>
    <x v="2"/>
    <n v="1059000"/>
  </r>
  <r>
    <x v="3"/>
    <x v="5"/>
    <x v="3"/>
    <x v="2"/>
    <n v="358000"/>
  </r>
  <r>
    <x v="3"/>
    <x v="6"/>
    <x v="3"/>
    <x v="2"/>
    <n v="161000"/>
  </r>
  <r>
    <x v="3"/>
    <x v="7"/>
    <x v="3"/>
    <x v="2"/>
    <n v="295000"/>
  </r>
  <r>
    <x v="3"/>
    <x v="8"/>
    <x v="3"/>
    <x v="2"/>
    <n v="330000"/>
  </r>
  <r>
    <x v="3"/>
    <x v="9"/>
    <x v="3"/>
    <x v="2"/>
    <n v="1487000"/>
  </r>
  <r>
    <x v="3"/>
    <x v="10"/>
    <x v="3"/>
    <x v="2"/>
    <n v="519000"/>
  </r>
  <r>
    <x v="3"/>
    <x v="20"/>
    <x v="3"/>
    <x v="2"/>
    <n v="7000"/>
  </r>
  <r>
    <x v="3"/>
    <x v="11"/>
    <x v="3"/>
    <x v="2"/>
    <n v="996000"/>
  </r>
  <r>
    <x v="3"/>
    <x v="12"/>
    <x v="3"/>
    <x v="2"/>
    <n v="561000"/>
  </r>
  <r>
    <x v="3"/>
    <x v="13"/>
    <x v="3"/>
    <x v="2"/>
    <n v="582000"/>
  </r>
  <r>
    <x v="3"/>
    <x v="14"/>
    <x v="3"/>
    <x v="2"/>
    <n v="239000"/>
  </r>
  <r>
    <x v="3"/>
    <x v="15"/>
    <x v="3"/>
    <x v="2"/>
    <n v="379000"/>
  </r>
  <r>
    <x v="3"/>
    <x v="16"/>
    <x v="3"/>
    <x v="2"/>
    <n v="1277000"/>
  </r>
  <r>
    <x v="3"/>
    <x v="17"/>
    <x v="3"/>
    <x v="2"/>
    <n v="6545000"/>
  </r>
  <r>
    <x v="3"/>
    <x v="19"/>
    <x v="3"/>
    <x v="2"/>
    <n v="0"/>
  </r>
  <r>
    <x v="3"/>
    <x v="0"/>
    <x v="3"/>
    <x v="3"/>
    <n v="435000"/>
  </r>
  <r>
    <x v="3"/>
    <x v="1"/>
    <x v="3"/>
    <x v="3"/>
    <n v="687000"/>
  </r>
  <r>
    <x v="3"/>
    <x v="2"/>
    <x v="3"/>
    <x v="3"/>
    <n v="610000"/>
  </r>
  <r>
    <x v="3"/>
    <x v="3"/>
    <x v="3"/>
    <x v="3"/>
    <n v="722000"/>
  </r>
  <r>
    <x v="3"/>
    <x v="4"/>
    <x v="3"/>
    <x v="3"/>
    <n v="1045000"/>
  </r>
  <r>
    <x v="3"/>
    <x v="5"/>
    <x v="3"/>
    <x v="3"/>
    <n v="337000"/>
  </r>
  <r>
    <x v="3"/>
    <x v="6"/>
    <x v="3"/>
    <x v="3"/>
    <n v="245000"/>
  </r>
  <r>
    <x v="3"/>
    <x v="7"/>
    <x v="3"/>
    <x v="3"/>
    <n v="330000"/>
  </r>
  <r>
    <x v="3"/>
    <x v="8"/>
    <x v="3"/>
    <x v="3"/>
    <n v="337000"/>
  </r>
  <r>
    <x v="3"/>
    <x v="9"/>
    <x v="3"/>
    <x v="3"/>
    <n v="1606000"/>
  </r>
  <r>
    <x v="3"/>
    <x v="10"/>
    <x v="3"/>
    <x v="3"/>
    <n v="491000"/>
  </r>
  <r>
    <x v="3"/>
    <x v="20"/>
    <x v="3"/>
    <x v="3"/>
    <n v="4000"/>
  </r>
  <r>
    <x v="3"/>
    <x v="11"/>
    <x v="3"/>
    <x v="3"/>
    <n v="1017000"/>
  </r>
  <r>
    <x v="3"/>
    <x v="12"/>
    <x v="3"/>
    <x v="3"/>
    <n v="589000"/>
  </r>
  <r>
    <x v="3"/>
    <x v="13"/>
    <x v="3"/>
    <x v="3"/>
    <n v="456000"/>
  </r>
  <r>
    <x v="3"/>
    <x v="14"/>
    <x v="3"/>
    <x v="3"/>
    <n v="245000"/>
  </r>
  <r>
    <x v="3"/>
    <x v="15"/>
    <x v="3"/>
    <x v="3"/>
    <n v="274000"/>
  </r>
  <r>
    <x v="3"/>
    <x v="16"/>
    <x v="3"/>
    <x v="3"/>
    <n v="1403000"/>
  </r>
  <r>
    <x v="3"/>
    <x v="17"/>
    <x v="3"/>
    <x v="3"/>
    <n v="6937000"/>
  </r>
  <r>
    <x v="3"/>
    <x v="0"/>
    <x v="0"/>
    <x v="4"/>
    <n v="2093000"/>
  </r>
  <r>
    <x v="3"/>
    <x v="1"/>
    <x v="0"/>
    <x v="4"/>
    <n v="3092000"/>
  </r>
  <r>
    <x v="3"/>
    <x v="2"/>
    <x v="0"/>
    <x v="4"/>
    <n v="3826000"/>
  </r>
  <r>
    <x v="3"/>
    <x v="3"/>
    <x v="0"/>
    <x v="4"/>
    <n v="3791000"/>
  </r>
  <r>
    <x v="3"/>
    <x v="4"/>
    <x v="0"/>
    <x v="4"/>
    <n v="4437000"/>
  </r>
  <r>
    <x v="3"/>
    <x v="5"/>
    <x v="0"/>
    <x v="4"/>
    <n v="1736000"/>
  </r>
  <r>
    <x v="3"/>
    <x v="6"/>
    <x v="0"/>
    <x v="4"/>
    <n v="1440000"/>
  </r>
  <r>
    <x v="3"/>
    <x v="7"/>
    <x v="0"/>
    <x v="4"/>
    <n v="1873000"/>
  </r>
  <r>
    <x v="3"/>
    <x v="8"/>
    <x v="0"/>
    <x v="4"/>
    <n v="1705000"/>
  </r>
  <r>
    <x v="3"/>
    <x v="9"/>
    <x v="0"/>
    <x v="4"/>
    <n v="6843000"/>
  </r>
  <r>
    <x v="3"/>
    <x v="10"/>
    <x v="0"/>
    <x v="4"/>
    <n v="3196000"/>
  </r>
  <r>
    <x v="3"/>
    <x v="20"/>
    <x v="0"/>
    <x v="4"/>
    <n v="16000"/>
  </r>
  <r>
    <x v="3"/>
    <x v="11"/>
    <x v="0"/>
    <x v="4"/>
    <n v="4644000"/>
  </r>
  <r>
    <x v="3"/>
    <x v="12"/>
    <x v="0"/>
    <x v="4"/>
    <n v="2419000"/>
  </r>
  <r>
    <x v="3"/>
    <x v="13"/>
    <x v="0"/>
    <x v="4"/>
    <n v="2658000"/>
  </r>
  <r>
    <x v="3"/>
    <x v="14"/>
    <x v="0"/>
    <x v="4"/>
    <n v="1547000"/>
  </r>
  <r>
    <x v="3"/>
    <x v="15"/>
    <x v="0"/>
    <x v="4"/>
    <n v="2139000"/>
  </r>
  <r>
    <x v="3"/>
    <x v="16"/>
    <x v="0"/>
    <x v="4"/>
    <n v="7182000"/>
  </r>
  <r>
    <x v="3"/>
    <x v="17"/>
    <x v="0"/>
    <x v="4"/>
    <n v="28708000"/>
  </r>
  <r>
    <x v="3"/>
    <x v="0"/>
    <x v="1"/>
    <x v="4"/>
    <n v="-452000"/>
  </r>
  <r>
    <x v="3"/>
    <x v="1"/>
    <x v="1"/>
    <x v="4"/>
    <n v="-566000"/>
  </r>
  <r>
    <x v="3"/>
    <x v="2"/>
    <x v="1"/>
    <x v="4"/>
    <n v="-665000"/>
  </r>
  <r>
    <x v="3"/>
    <x v="3"/>
    <x v="1"/>
    <x v="4"/>
    <n v="-585000"/>
  </r>
  <r>
    <x v="3"/>
    <x v="4"/>
    <x v="1"/>
    <x v="4"/>
    <n v="-1007000"/>
  </r>
  <r>
    <x v="3"/>
    <x v="5"/>
    <x v="1"/>
    <x v="4"/>
    <n v="-366000"/>
  </r>
  <r>
    <x v="3"/>
    <x v="6"/>
    <x v="1"/>
    <x v="4"/>
    <n v="-243000"/>
  </r>
  <r>
    <x v="3"/>
    <x v="7"/>
    <x v="1"/>
    <x v="4"/>
    <n v="-376000"/>
  </r>
  <r>
    <x v="3"/>
    <x v="8"/>
    <x v="1"/>
    <x v="4"/>
    <n v="-298000"/>
  </r>
  <r>
    <x v="3"/>
    <x v="9"/>
    <x v="1"/>
    <x v="4"/>
    <n v="-1274000"/>
  </r>
  <r>
    <x v="3"/>
    <x v="10"/>
    <x v="1"/>
    <x v="4"/>
    <n v="-522000"/>
  </r>
  <r>
    <x v="3"/>
    <x v="20"/>
    <x v="1"/>
    <x v="4"/>
    <n v="-4000"/>
  </r>
  <r>
    <x v="3"/>
    <x v="11"/>
    <x v="1"/>
    <x v="4"/>
    <n v="-850000"/>
  </r>
  <r>
    <x v="3"/>
    <x v="12"/>
    <x v="1"/>
    <x v="4"/>
    <n v="-474000"/>
  </r>
  <r>
    <x v="3"/>
    <x v="13"/>
    <x v="1"/>
    <x v="4"/>
    <n v="-468000"/>
  </r>
  <r>
    <x v="3"/>
    <x v="14"/>
    <x v="1"/>
    <x v="4"/>
    <n v="-247000"/>
  </r>
  <r>
    <x v="3"/>
    <x v="15"/>
    <x v="1"/>
    <x v="4"/>
    <n v="-367000"/>
  </r>
  <r>
    <x v="3"/>
    <x v="16"/>
    <x v="1"/>
    <x v="4"/>
    <n v="-1308000"/>
  </r>
  <r>
    <x v="3"/>
    <x v="17"/>
    <x v="1"/>
    <x v="4"/>
    <n v="-5485000"/>
  </r>
  <r>
    <x v="3"/>
    <x v="0"/>
    <x v="2"/>
    <x v="4"/>
    <n v="1641000"/>
  </r>
  <r>
    <x v="3"/>
    <x v="1"/>
    <x v="2"/>
    <x v="4"/>
    <n v="2526000"/>
  </r>
  <r>
    <x v="3"/>
    <x v="2"/>
    <x v="2"/>
    <x v="4"/>
    <n v="3161000"/>
  </r>
  <r>
    <x v="3"/>
    <x v="3"/>
    <x v="2"/>
    <x v="4"/>
    <n v="3206000"/>
  </r>
  <r>
    <x v="3"/>
    <x v="4"/>
    <x v="2"/>
    <x v="4"/>
    <n v="3430000"/>
  </r>
  <r>
    <x v="3"/>
    <x v="5"/>
    <x v="2"/>
    <x v="4"/>
    <n v="1370000"/>
  </r>
  <r>
    <x v="3"/>
    <x v="6"/>
    <x v="2"/>
    <x v="4"/>
    <n v="1197000"/>
  </r>
  <r>
    <x v="3"/>
    <x v="7"/>
    <x v="2"/>
    <x v="4"/>
    <n v="1497000"/>
  </r>
  <r>
    <x v="3"/>
    <x v="8"/>
    <x v="2"/>
    <x v="4"/>
    <n v="1407000"/>
  </r>
  <r>
    <x v="3"/>
    <x v="9"/>
    <x v="2"/>
    <x v="4"/>
    <n v="5569000"/>
  </r>
  <r>
    <x v="3"/>
    <x v="10"/>
    <x v="2"/>
    <x v="4"/>
    <n v="2674000"/>
  </r>
  <r>
    <x v="3"/>
    <x v="20"/>
    <x v="2"/>
    <x v="4"/>
    <n v="12000"/>
  </r>
  <r>
    <x v="3"/>
    <x v="11"/>
    <x v="2"/>
    <x v="4"/>
    <n v="3794000"/>
  </r>
  <r>
    <x v="3"/>
    <x v="12"/>
    <x v="2"/>
    <x v="4"/>
    <n v="1945000"/>
  </r>
  <r>
    <x v="3"/>
    <x v="13"/>
    <x v="2"/>
    <x v="4"/>
    <n v="2190000"/>
  </r>
  <r>
    <x v="3"/>
    <x v="14"/>
    <x v="2"/>
    <x v="4"/>
    <n v="1300000"/>
  </r>
  <r>
    <x v="3"/>
    <x v="15"/>
    <x v="2"/>
    <x v="4"/>
    <n v="1772000"/>
  </r>
  <r>
    <x v="3"/>
    <x v="16"/>
    <x v="2"/>
    <x v="4"/>
    <n v="5874000"/>
  </r>
  <r>
    <x v="3"/>
    <x v="17"/>
    <x v="2"/>
    <x v="4"/>
    <n v="23223000"/>
  </r>
  <r>
    <x v="3"/>
    <x v="0"/>
    <x v="5"/>
    <x v="4"/>
    <n v="4900"/>
  </r>
  <r>
    <x v="3"/>
    <x v="1"/>
    <x v="5"/>
    <x v="4"/>
    <n v="8000"/>
  </r>
  <r>
    <x v="3"/>
    <x v="2"/>
    <x v="5"/>
    <x v="4"/>
    <n v="7900"/>
  </r>
  <r>
    <x v="3"/>
    <x v="3"/>
    <x v="5"/>
    <x v="4"/>
    <n v="8600"/>
  </r>
  <r>
    <x v="3"/>
    <x v="4"/>
    <x v="5"/>
    <x v="4"/>
    <n v="13800"/>
  </r>
  <r>
    <x v="3"/>
    <x v="5"/>
    <x v="5"/>
    <x v="4"/>
    <n v="4300"/>
  </r>
  <r>
    <x v="3"/>
    <x v="6"/>
    <x v="5"/>
    <x v="4"/>
    <n v="3400"/>
  </r>
  <r>
    <x v="3"/>
    <x v="7"/>
    <x v="5"/>
    <x v="4"/>
    <n v="4300"/>
  </r>
  <r>
    <x v="3"/>
    <x v="8"/>
    <x v="5"/>
    <x v="4"/>
    <n v="4400"/>
  </r>
  <r>
    <x v="3"/>
    <x v="9"/>
    <x v="5"/>
    <x v="4"/>
    <n v="21500"/>
  </r>
  <r>
    <x v="3"/>
    <x v="10"/>
    <x v="5"/>
    <x v="4"/>
    <n v="5900"/>
  </r>
  <r>
    <x v="3"/>
    <x v="20"/>
    <x v="5"/>
    <x v="4"/>
    <n v="100"/>
  </r>
  <r>
    <x v="3"/>
    <x v="11"/>
    <x v="5"/>
    <x v="4"/>
    <n v="13000"/>
  </r>
  <r>
    <x v="3"/>
    <x v="12"/>
    <x v="5"/>
    <x v="4"/>
    <n v="7100"/>
  </r>
  <r>
    <x v="3"/>
    <x v="13"/>
    <x v="5"/>
    <x v="4"/>
    <n v="6100"/>
  </r>
  <r>
    <x v="3"/>
    <x v="14"/>
    <x v="5"/>
    <x v="4"/>
    <n v="2900"/>
  </r>
  <r>
    <x v="3"/>
    <x v="15"/>
    <x v="5"/>
    <x v="4"/>
    <n v="4800"/>
  </r>
  <r>
    <x v="3"/>
    <x v="16"/>
    <x v="5"/>
    <x v="4"/>
    <n v="18400"/>
  </r>
  <r>
    <x v="3"/>
    <x v="17"/>
    <x v="5"/>
    <x v="4"/>
    <n v="93500"/>
  </r>
  <r>
    <x v="3"/>
    <x v="0"/>
    <x v="7"/>
    <x v="4"/>
    <n v="334.89795918367349"/>
  </r>
  <r>
    <x v="3"/>
    <x v="1"/>
    <x v="7"/>
    <x v="4"/>
    <n v="315.75"/>
  </r>
  <r>
    <x v="3"/>
    <x v="2"/>
    <x v="7"/>
    <x v="4"/>
    <n v="400.12658227848101"/>
  </r>
  <r>
    <x v="3"/>
    <x v="3"/>
    <x v="7"/>
    <x v="4"/>
    <n v="372.7906976744186"/>
  </r>
  <r>
    <x v="3"/>
    <x v="4"/>
    <x v="7"/>
    <x v="4"/>
    <n v="248.55072463768116"/>
  </r>
  <r>
    <x v="3"/>
    <x v="5"/>
    <x v="7"/>
    <x v="4"/>
    <n v="318.60465116279067"/>
  </r>
  <r>
    <x v="3"/>
    <x v="6"/>
    <x v="7"/>
    <x v="4"/>
    <n v="352.05882352941177"/>
  </r>
  <r>
    <x v="3"/>
    <x v="7"/>
    <x v="7"/>
    <x v="4"/>
    <n v="348.13953488372096"/>
  </r>
  <r>
    <x v="3"/>
    <x v="8"/>
    <x v="7"/>
    <x v="4"/>
    <n v="319.77272727272725"/>
  </r>
  <r>
    <x v="3"/>
    <x v="9"/>
    <x v="7"/>
    <x v="4"/>
    <n v="259.02325581395348"/>
  </r>
  <r>
    <x v="3"/>
    <x v="10"/>
    <x v="7"/>
    <x v="4"/>
    <n v="453.22033898305085"/>
  </r>
  <r>
    <x v="3"/>
    <x v="20"/>
    <x v="7"/>
    <x v="4"/>
    <n v="120"/>
  </r>
  <r>
    <x v="3"/>
    <x v="11"/>
    <x v="7"/>
    <x v="4"/>
    <n v="291.84615384615387"/>
  </r>
  <r>
    <x v="3"/>
    <x v="12"/>
    <x v="7"/>
    <x v="4"/>
    <n v="273.94366197183098"/>
  </r>
  <r>
    <x v="3"/>
    <x v="13"/>
    <x v="7"/>
    <x v="4"/>
    <n v="359.01639344262293"/>
  </r>
  <r>
    <x v="3"/>
    <x v="14"/>
    <x v="7"/>
    <x v="4"/>
    <n v="448.27586206896552"/>
  </r>
  <r>
    <x v="3"/>
    <x v="15"/>
    <x v="7"/>
    <x v="4"/>
    <n v="369.16666666666669"/>
  </r>
  <r>
    <x v="3"/>
    <x v="16"/>
    <x v="7"/>
    <x v="4"/>
    <n v="319.23913043478262"/>
  </r>
  <r>
    <x v="3"/>
    <x v="17"/>
    <x v="7"/>
    <x v="4"/>
    <n v="248.37433155080214"/>
  </r>
  <r>
    <x v="3"/>
    <x v="0"/>
    <x v="3"/>
    <x v="4"/>
    <n v="386000"/>
  </r>
  <r>
    <x v="3"/>
    <x v="1"/>
    <x v="3"/>
    <x v="4"/>
    <n v="554000"/>
  </r>
  <r>
    <x v="3"/>
    <x v="2"/>
    <x v="3"/>
    <x v="4"/>
    <n v="631000"/>
  </r>
  <r>
    <x v="3"/>
    <x v="3"/>
    <x v="3"/>
    <x v="4"/>
    <n v="673000"/>
  </r>
  <r>
    <x v="3"/>
    <x v="4"/>
    <x v="3"/>
    <x v="4"/>
    <n v="1059000"/>
  </r>
  <r>
    <x v="3"/>
    <x v="5"/>
    <x v="3"/>
    <x v="4"/>
    <n v="358000"/>
  </r>
  <r>
    <x v="3"/>
    <x v="6"/>
    <x v="3"/>
    <x v="4"/>
    <n v="161000"/>
  </r>
  <r>
    <x v="3"/>
    <x v="7"/>
    <x v="3"/>
    <x v="4"/>
    <n v="295000"/>
  </r>
  <r>
    <x v="3"/>
    <x v="8"/>
    <x v="3"/>
    <x v="4"/>
    <n v="330000"/>
  </r>
  <r>
    <x v="3"/>
    <x v="9"/>
    <x v="3"/>
    <x v="4"/>
    <n v="1487000"/>
  </r>
  <r>
    <x v="3"/>
    <x v="10"/>
    <x v="3"/>
    <x v="4"/>
    <n v="519000"/>
  </r>
  <r>
    <x v="3"/>
    <x v="20"/>
    <x v="3"/>
    <x v="4"/>
    <n v="7000"/>
  </r>
  <r>
    <x v="3"/>
    <x v="11"/>
    <x v="3"/>
    <x v="4"/>
    <n v="996000"/>
  </r>
  <r>
    <x v="3"/>
    <x v="12"/>
    <x v="3"/>
    <x v="4"/>
    <n v="561000"/>
  </r>
  <r>
    <x v="3"/>
    <x v="13"/>
    <x v="3"/>
    <x v="4"/>
    <n v="582000"/>
  </r>
  <r>
    <x v="3"/>
    <x v="14"/>
    <x v="3"/>
    <x v="4"/>
    <n v="239000"/>
  </r>
  <r>
    <x v="3"/>
    <x v="15"/>
    <x v="3"/>
    <x v="4"/>
    <n v="379000"/>
  </r>
  <r>
    <x v="3"/>
    <x v="16"/>
    <x v="3"/>
    <x v="4"/>
    <n v="1277000"/>
  </r>
  <r>
    <x v="3"/>
    <x v="17"/>
    <x v="3"/>
    <x v="4"/>
    <n v="6545000"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  <r>
    <x v="4"/>
    <x v="21"/>
    <x v="8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44EB13-B927-4E7E-A7B1-728964C53C1F}" name="Pivottabel4" cacheId="1" applyNumberFormats="0" applyBorderFormats="0" applyFontFormats="0" applyPatternFormats="0" applyAlignmentFormats="0" applyWidthHeightFormats="1" dataCaption="Værdier" updatedVersion="8" minRefreshableVersion="3" colGrandTotals="0" itemPrintTitles="1" createdVersion="6" indent="0" compact="0" compactData="0" gridDropZones="1" multipleFieldFilters="0">
  <location ref="A3:D26" firstHeaderRow="1" firstDataRow="2" firstDataCol="1" rowPageCount="1" colPageCount="1"/>
  <pivotFields count="5">
    <pivotField compact="0" outline="0" showAll="0"/>
    <pivotField axis="axisRow" compact="0" outline="0" showAll="0">
      <items count="23">
        <item x="0"/>
        <item x="1"/>
        <item x="3"/>
        <item x="4"/>
        <item x="5"/>
        <item x="6"/>
        <item x="18"/>
        <item x="7"/>
        <item x="8"/>
        <item x="9"/>
        <item x="10"/>
        <item x="11"/>
        <item x="12"/>
        <item x="13"/>
        <item x="14"/>
        <item x="15"/>
        <item x="16"/>
        <item x="17"/>
        <item x="2"/>
        <item x="21"/>
        <item x="19"/>
        <item x="20"/>
        <item t="default"/>
      </items>
    </pivotField>
    <pivotField axis="axisCol" compact="0" outline="0" showAll="0">
      <items count="10">
        <item h="1" x="5"/>
        <item x="0"/>
        <item h="1" x="4"/>
        <item x="1"/>
        <item x="3"/>
        <item h="1" x="6"/>
        <item h="1" x="2"/>
        <item h="1" x="8"/>
        <item h="1" x="7"/>
        <item t="default"/>
      </items>
    </pivotField>
    <pivotField axis="axisPage" compact="0" outline="0" showAll="0">
      <items count="75">
        <item m="1" x="30"/>
        <item m="1" x="31"/>
        <item m="1" x="32"/>
        <item m="1" x="29"/>
        <item m="1" x="24"/>
        <item m="1" x="25"/>
        <item m="1" x="26"/>
        <item m="1" x="18"/>
        <item m="1" x="7"/>
        <item m="1" x="14"/>
        <item m="1" x="28"/>
        <item m="1" x="17"/>
        <item m="1" x="13"/>
        <item m="1" x="34"/>
        <item m="1" x="27"/>
        <item m="1" x="16"/>
        <item m="1" x="20"/>
        <item m="1" x="11"/>
        <item m="1" x="22"/>
        <item m="1" x="8"/>
        <item m="1" x="15"/>
        <item m="1" x="9"/>
        <item m="1" x="19"/>
        <item m="1" x="10"/>
        <item m="1" x="21"/>
        <item m="1" x="23"/>
        <item m="1" x="6"/>
        <item m="1" x="12"/>
        <item m="1" x="33"/>
        <item m="1" x="36"/>
        <item m="1" x="73"/>
        <item m="1" x="38"/>
        <item m="1" x="72"/>
        <item m="1" x="40"/>
        <item m="1" x="41"/>
        <item m="1" x="42"/>
        <item m="1" x="43"/>
        <item m="1" x="44"/>
        <item m="1" x="35"/>
        <item m="1" x="37"/>
        <item m="1" x="39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x="5"/>
        <item x="0"/>
        <item m="1" x="67"/>
        <item m="1" x="68"/>
        <item m="1" x="69"/>
        <item m="1" x="70"/>
        <item x="1"/>
        <item m="1" x="71"/>
        <item x="2"/>
        <item x="3"/>
        <item x="4"/>
        <item t="default"/>
      </items>
    </pivotField>
    <pivotField dataField="1" compact="0" outline="0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>
      <x v="21"/>
    </i>
    <i t="grand">
      <x/>
    </i>
  </rowItems>
  <colFields count="1">
    <field x="2"/>
  </colFields>
  <colItems count="3">
    <i>
      <x v="1"/>
    </i>
    <i>
      <x v="3"/>
    </i>
    <i>
      <x v="4"/>
    </i>
  </colItems>
  <pageFields count="1">
    <pageField fld="3" item="64" hier="-1"/>
  </pageFields>
  <dataFields count="1">
    <dataField name="Sum af Værdi" fld="4" baseField="0" baseItem="0" numFmtId="164"/>
  </dataFields>
  <formats count="5">
    <format dxfId="72">
      <pivotArea outline="0" collapsedLevelsAreSubtotals="1" fieldPosition="0"/>
    </format>
    <format dxfId="71">
      <pivotArea dataOnly="0" labelOnly="1" outline="0" fieldPosition="0">
        <references count="1">
          <reference field="3" count="0"/>
        </references>
      </pivotArea>
    </format>
    <format dxfId="70">
      <pivotArea field="2" type="button" dataOnly="0" labelOnly="1" outline="0" axis="axisCol" fieldPosition="0"/>
    </format>
    <format dxfId="69">
      <pivotArea type="topRight" dataOnly="0" labelOnly="1" outline="0" fieldPosition="0"/>
    </format>
    <format dxfId="68">
      <pivotArea dataOnly="0" labelOnly="1" outline="0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BE1B81-943E-4F97-AF88-CF82C09AF174}" name="Pivottabel4" cacheId="1" applyNumberFormats="0" applyBorderFormats="0" applyFontFormats="0" applyPatternFormats="0" applyAlignmentFormats="0" applyWidthHeightFormats="1" dataCaption="Værdier" updatedVersion="8" minRefreshableVersion="3" colGrandTotals="0" itemPrintTitles="1" createdVersion="6" indent="0" compact="0" compactData="0" gridDropZones="1" multipleFieldFilters="0">
  <location ref="A3:C26" firstHeaderRow="1" firstDataRow="2" firstDataCol="1" rowPageCount="1" colPageCount="1"/>
  <pivotFields count="5">
    <pivotField compact="0" outline="0" showAll="0"/>
    <pivotField axis="axisRow" compact="0" outline="0" showAll="0">
      <items count="23">
        <item x="0"/>
        <item x="1"/>
        <item x="3"/>
        <item x="4"/>
        <item x="5"/>
        <item x="6"/>
        <item x="18"/>
        <item x="7"/>
        <item x="8"/>
        <item x="9"/>
        <item x="10"/>
        <item x="11"/>
        <item x="12"/>
        <item x="13"/>
        <item x="14"/>
        <item x="15"/>
        <item x="16"/>
        <item x="17"/>
        <item x="2"/>
        <item x="21"/>
        <item x="19"/>
        <item x="20"/>
        <item t="default"/>
      </items>
    </pivotField>
    <pivotField axis="axisCol" compact="0" outline="0" showAll="0">
      <items count="10">
        <item h="1" x="3"/>
        <item h="1" x="5"/>
        <item x="0"/>
        <item x="4"/>
        <item h="1" x="1"/>
        <item h="1" x="6"/>
        <item h="1" x="2"/>
        <item h="1" x="8"/>
        <item h="1" x="7"/>
        <item t="default"/>
      </items>
    </pivotField>
    <pivotField axis="axisPage" compact="0" outline="0" showAll="0">
      <items count="75">
        <item m="1" x="30"/>
        <item m="1" x="31"/>
        <item m="1" x="32"/>
        <item m="1" x="29"/>
        <item m="1" x="24"/>
        <item m="1" x="25"/>
        <item m="1" x="26"/>
        <item m="1" x="18"/>
        <item m="1" x="7"/>
        <item m="1" x="14"/>
        <item m="1" x="28"/>
        <item m="1" x="17"/>
        <item m="1" x="13"/>
        <item m="1" x="34"/>
        <item m="1" x="27"/>
        <item m="1" x="16"/>
        <item m="1" x="20"/>
        <item m="1" x="11"/>
        <item m="1" x="22"/>
        <item m="1" x="8"/>
        <item m="1" x="15"/>
        <item m="1" x="9"/>
        <item m="1" x="19"/>
        <item m="1" x="10"/>
        <item m="1" x="21"/>
        <item m="1" x="23"/>
        <item m="1" x="6"/>
        <item m="1" x="12"/>
        <item m="1" x="33"/>
        <item m="1" x="36"/>
        <item m="1" x="73"/>
        <item m="1" x="38"/>
        <item m="1" x="72"/>
        <item m="1" x="40"/>
        <item m="1" x="41"/>
        <item m="1" x="42"/>
        <item m="1" x="43"/>
        <item m="1" x="44"/>
        <item m="1" x="35"/>
        <item m="1" x="37"/>
        <item m="1" x="39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x="5"/>
        <item x="0"/>
        <item m="1" x="67"/>
        <item m="1" x="68"/>
        <item m="1" x="69"/>
        <item m="1" x="70"/>
        <item x="1"/>
        <item m="1" x="71"/>
        <item x="2"/>
        <item x="3"/>
        <item x="4"/>
        <item t="default"/>
      </items>
    </pivotField>
    <pivotField dataField="1" compact="0" outline="0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>
      <x v="21"/>
    </i>
    <i t="grand">
      <x/>
    </i>
  </rowItems>
  <colFields count="1">
    <field x="2"/>
  </colFields>
  <colItems count="2">
    <i>
      <x v="2"/>
    </i>
    <i>
      <x v="3"/>
    </i>
  </colItems>
  <pageFields count="1">
    <pageField fld="3" item="64" hier="-1"/>
  </pageFields>
  <dataFields count="1">
    <dataField name="Sum af Værdi" fld="4" baseField="0" baseItem="0" numFmtId="164"/>
  </dataFields>
  <formats count="5">
    <format dxfId="67">
      <pivotArea outline="0" collapsedLevelsAreSubtotals="1" fieldPosition="0"/>
    </format>
    <format dxfId="66">
      <pivotArea dataOnly="0" labelOnly="1" outline="0" fieldPosition="0">
        <references count="1">
          <reference field="3" count="0"/>
        </references>
      </pivotArea>
    </format>
    <format dxfId="65">
      <pivotArea field="2" type="button" dataOnly="0" labelOnly="1" outline="0" axis="axisCol" fieldPosition="0"/>
    </format>
    <format dxfId="64">
      <pivotArea type="topRight" dataOnly="0" labelOnly="1" outline="0" fieldPosition="0"/>
    </format>
    <format dxfId="63">
      <pivotArea dataOnly="0" labelOnly="1" outline="0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BB083D-10D5-4C64-AA18-67CD5415D4AE}" name="Pivottabel5" cacheId="1" applyNumberFormats="0" applyBorderFormats="0" applyFontFormats="0" applyPatternFormats="0" applyAlignmentFormats="0" applyWidthHeightFormats="1" dataCaption="Værdier" updatedVersion="8" minRefreshableVersion="3" itemPrintTitles="1" createdVersion="6" indent="0" compact="0" compactData="0" gridDropZones="1" multipleFieldFilters="0">
  <location ref="A4:C80" firstHeaderRow="2" firstDataRow="2" firstDataCol="2" rowPageCount="1" colPageCount="1"/>
  <pivotFields count="5">
    <pivotField axis="axisRow" compact="0" outline="0" showAll="0">
      <items count="7">
        <item x="0"/>
        <item x="4"/>
        <item x="1"/>
        <item x="2"/>
        <item x="3"/>
        <item m="1" x="5"/>
        <item t="default"/>
      </items>
    </pivotField>
    <pivotField axis="axisRow" compact="0" outline="0" showAll="0" defaultSubtotal="0">
      <items count="22">
        <item x="0"/>
        <item x="1"/>
        <item x="3"/>
        <item x="4"/>
        <item x="5"/>
        <item x="6"/>
        <item x="18"/>
        <item x="7"/>
        <item x="8"/>
        <item x="9"/>
        <item x="10"/>
        <item x="11"/>
        <item x="12"/>
        <item x="13"/>
        <item x="14"/>
        <item x="15"/>
        <item x="16"/>
        <item x="17"/>
        <item x="2"/>
        <item x="21"/>
        <item x="19"/>
        <item x="20"/>
      </items>
    </pivotField>
    <pivotField axis="axisPage" compact="0" outline="0" showAll="0">
      <items count="10">
        <item x="3"/>
        <item x="5"/>
        <item x="4"/>
        <item x="1"/>
        <item x="6"/>
        <item x="2"/>
        <item x="0"/>
        <item x="8"/>
        <item x="7"/>
        <item t="default"/>
      </items>
    </pivotField>
    <pivotField compact="0" outline="0" showAll="0"/>
    <pivotField dataField="1" compact="0" outline="0" showAll="0"/>
  </pivotFields>
  <rowFields count="2">
    <field x="1"/>
    <field x="0"/>
  </rowFields>
  <rowItems count="75">
    <i>
      <x/>
      <x/>
    </i>
    <i r="1">
      <x v="2"/>
    </i>
    <i r="1">
      <x v="3"/>
    </i>
    <i r="1">
      <x v="4"/>
    </i>
    <i>
      <x v="1"/>
      <x/>
    </i>
    <i r="1">
      <x v="2"/>
    </i>
    <i r="1">
      <x v="3"/>
    </i>
    <i r="1">
      <x v="4"/>
    </i>
    <i>
      <x v="2"/>
      <x/>
    </i>
    <i r="1">
      <x v="2"/>
    </i>
    <i r="1">
      <x v="3"/>
    </i>
    <i r="1">
      <x v="4"/>
    </i>
    <i>
      <x v="3"/>
      <x/>
    </i>
    <i r="1">
      <x v="2"/>
    </i>
    <i r="1">
      <x v="3"/>
    </i>
    <i r="1">
      <x v="4"/>
    </i>
    <i>
      <x v="4"/>
      <x/>
    </i>
    <i r="1">
      <x v="2"/>
    </i>
    <i r="1">
      <x v="3"/>
    </i>
    <i r="1">
      <x v="4"/>
    </i>
    <i>
      <x v="5"/>
      <x/>
    </i>
    <i r="1">
      <x v="2"/>
    </i>
    <i r="1">
      <x v="3"/>
    </i>
    <i r="1">
      <x v="4"/>
    </i>
    <i>
      <x v="7"/>
      <x/>
    </i>
    <i r="1">
      <x v="2"/>
    </i>
    <i r="1">
      <x v="3"/>
    </i>
    <i r="1">
      <x v="4"/>
    </i>
    <i>
      <x v="8"/>
      <x/>
    </i>
    <i r="1">
      <x v="2"/>
    </i>
    <i r="1">
      <x v="3"/>
    </i>
    <i r="1">
      <x v="4"/>
    </i>
    <i>
      <x v="9"/>
      <x/>
    </i>
    <i r="1">
      <x v="2"/>
    </i>
    <i r="1">
      <x v="3"/>
    </i>
    <i r="1">
      <x v="4"/>
    </i>
    <i>
      <x v="10"/>
      <x/>
    </i>
    <i r="1">
      <x v="2"/>
    </i>
    <i r="1">
      <x v="3"/>
    </i>
    <i r="1">
      <x v="4"/>
    </i>
    <i>
      <x v="11"/>
      <x/>
    </i>
    <i r="1">
      <x v="2"/>
    </i>
    <i r="1">
      <x v="3"/>
    </i>
    <i r="1">
      <x v="4"/>
    </i>
    <i>
      <x v="12"/>
      <x/>
    </i>
    <i r="1">
      <x v="2"/>
    </i>
    <i r="1">
      <x v="3"/>
    </i>
    <i r="1">
      <x v="4"/>
    </i>
    <i>
      <x v="13"/>
      <x/>
    </i>
    <i r="1">
      <x v="2"/>
    </i>
    <i r="1">
      <x v="3"/>
    </i>
    <i r="1">
      <x v="4"/>
    </i>
    <i>
      <x v="14"/>
      <x/>
    </i>
    <i r="1">
      <x v="2"/>
    </i>
    <i r="1">
      <x v="3"/>
    </i>
    <i r="1">
      <x v="4"/>
    </i>
    <i>
      <x v="15"/>
      <x/>
    </i>
    <i r="1">
      <x v="2"/>
    </i>
    <i r="1">
      <x v="3"/>
    </i>
    <i r="1">
      <x v="4"/>
    </i>
    <i>
      <x v="16"/>
      <x/>
    </i>
    <i r="1">
      <x v="2"/>
    </i>
    <i r="1">
      <x v="3"/>
    </i>
    <i r="1">
      <x v="4"/>
    </i>
    <i>
      <x v="17"/>
      <x/>
    </i>
    <i r="1">
      <x v="2"/>
    </i>
    <i r="1">
      <x v="3"/>
    </i>
    <i r="1">
      <x v="4"/>
    </i>
    <i>
      <x v="18"/>
      <x/>
    </i>
    <i r="1">
      <x v="2"/>
    </i>
    <i r="1">
      <x v="3"/>
    </i>
    <i r="1">
      <x v="4"/>
    </i>
    <i>
      <x v="20"/>
      <x v="3"/>
    </i>
    <i>
      <x v="21"/>
      <x v="4"/>
    </i>
    <i t="grand">
      <x/>
    </i>
  </rowItems>
  <colItems count="1">
    <i/>
  </colItems>
  <pageFields count="1">
    <pageField fld="2" item="6" hier="-1"/>
  </pageFields>
  <dataFields count="1">
    <dataField name="Sum af Værdi" fld="4" baseField="0" baseItem="0" numFmtId="164"/>
  </dataFields>
  <formats count="3">
    <format dxfId="62">
      <pivotArea outline="0" collapsedLevelsAreSubtotals="1" fieldPosition="0"/>
    </format>
    <format dxfId="61">
      <pivotArea type="topRight" dataOnly="0" labelOnly="1" outline="0" fieldPosition="0"/>
    </format>
    <format dxfId="60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A40D-674E-4458-9B57-8DDB240D44F9}">
  <dimension ref="A1:D26"/>
  <sheetViews>
    <sheetView workbookViewId="0">
      <selection activeCell="C23" sqref="A1:C23"/>
    </sheetView>
  </sheetViews>
  <sheetFormatPr defaultRowHeight="14.4" x14ac:dyDescent="0.3"/>
  <cols>
    <col min="1" max="1" width="17.44140625" bestFit="1" customWidth="1"/>
    <col min="2" max="3" width="20.109375" style="2" customWidth="1"/>
    <col min="4" max="4" width="20.109375" customWidth="1"/>
  </cols>
  <sheetData>
    <row r="1" spans="1:4" x14ac:dyDescent="0.3">
      <c r="A1" s="1" t="s">
        <v>5</v>
      </c>
      <c r="B1" s="2" t="s">
        <v>422</v>
      </c>
    </row>
    <row r="3" spans="1:4" x14ac:dyDescent="0.3">
      <c r="A3" s="1" t="s">
        <v>31</v>
      </c>
      <c r="B3" s="3" t="s">
        <v>3</v>
      </c>
      <c r="D3" s="2"/>
    </row>
    <row r="4" spans="1:4" x14ac:dyDescent="0.3">
      <c r="A4" s="1" t="s">
        <v>0</v>
      </c>
      <c r="B4" s="2" t="s">
        <v>6</v>
      </c>
      <c r="C4" s="2" t="s">
        <v>7</v>
      </c>
      <c r="D4" s="2" t="s">
        <v>27</v>
      </c>
    </row>
    <row r="5" spans="1:4" x14ac:dyDescent="0.3">
      <c r="A5" t="s">
        <v>2</v>
      </c>
      <c r="B5" s="2">
        <v>4052000</v>
      </c>
      <c r="C5" s="2">
        <v>-1180000</v>
      </c>
      <c r="D5" s="2">
        <v>860000</v>
      </c>
    </row>
    <row r="6" spans="1:4" x14ac:dyDescent="0.3">
      <c r="A6" t="s">
        <v>4</v>
      </c>
      <c r="B6" s="2">
        <v>6882000</v>
      </c>
      <c r="C6" s="2">
        <v>-2025000</v>
      </c>
      <c r="D6" s="2">
        <v>1282000</v>
      </c>
    </row>
    <row r="7" spans="1:4" x14ac:dyDescent="0.3">
      <c r="A7" t="s">
        <v>11</v>
      </c>
      <c r="B7" s="2">
        <v>4702000</v>
      </c>
      <c r="C7" s="2">
        <v>-1020000</v>
      </c>
      <c r="D7" s="2">
        <v>888000</v>
      </c>
    </row>
    <row r="8" spans="1:4" x14ac:dyDescent="0.3">
      <c r="A8" t="s">
        <v>12</v>
      </c>
      <c r="B8" s="2">
        <v>7782000</v>
      </c>
      <c r="C8" s="2">
        <v>-1822000</v>
      </c>
      <c r="D8" s="2">
        <v>1505000</v>
      </c>
    </row>
    <row r="9" spans="1:4" x14ac:dyDescent="0.3">
      <c r="A9" t="s">
        <v>13</v>
      </c>
      <c r="B9" s="2">
        <v>2729000</v>
      </c>
      <c r="C9" s="2">
        <v>-809000</v>
      </c>
      <c r="D9" s="2">
        <v>519000</v>
      </c>
    </row>
    <row r="10" spans="1:4" x14ac:dyDescent="0.3">
      <c r="A10" t="s">
        <v>14</v>
      </c>
      <c r="B10" s="2">
        <v>2383000</v>
      </c>
      <c r="C10" s="2">
        <v>-497000</v>
      </c>
      <c r="D10" s="2">
        <v>348000</v>
      </c>
    </row>
    <row r="11" spans="1:4" x14ac:dyDescent="0.3">
      <c r="A11" t="s">
        <v>36</v>
      </c>
      <c r="D11" s="2">
        <v>0</v>
      </c>
    </row>
    <row r="12" spans="1:4" x14ac:dyDescent="0.3">
      <c r="A12" t="s">
        <v>15</v>
      </c>
      <c r="B12" s="2">
        <v>5121000</v>
      </c>
      <c r="C12" s="2">
        <v>-1346000</v>
      </c>
      <c r="D12" s="2">
        <v>852000</v>
      </c>
    </row>
    <row r="13" spans="1:4" x14ac:dyDescent="0.3">
      <c r="A13" t="s">
        <v>16</v>
      </c>
      <c r="B13" s="2">
        <v>2701000</v>
      </c>
      <c r="C13" s="2">
        <v>-574000</v>
      </c>
      <c r="D13" s="2">
        <v>485000</v>
      </c>
    </row>
    <row r="14" spans="1:4" x14ac:dyDescent="0.3">
      <c r="A14" t="s">
        <v>17</v>
      </c>
      <c r="B14" s="2">
        <v>9468000</v>
      </c>
      <c r="C14" s="2">
        <v>-1999000</v>
      </c>
      <c r="D14" s="2">
        <v>1942000</v>
      </c>
    </row>
    <row r="15" spans="1:4" x14ac:dyDescent="0.3">
      <c r="A15" t="s">
        <v>18</v>
      </c>
      <c r="B15" s="2">
        <v>6349000</v>
      </c>
      <c r="C15" s="2">
        <v>-1871000</v>
      </c>
      <c r="D15" s="2">
        <v>1010000</v>
      </c>
    </row>
    <row r="16" spans="1:4" x14ac:dyDescent="0.3">
      <c r="A16" t="s">
        <v>19</v>
      </c>
      <c r="B16" s="2">
        <v>7093000</v>
      </c>
      <c r="C16" s="2">
        <v>-1937000</v>
      </c>
      <c r="D16" s="2">
        <v>1365000</v>
      </c>
    </row>
    <row r="17" spans="1:4" x14ac:dyDescent="0.3">
      <c r="A17" t="s">
        <v>20</v>
      </c>
      <c r="B17" s="2">
        <v>8576000</v>
      </c>
      <c r="C17" s="2">
        <v>-2187000</v>
      </c>
      <c r="D17" s="2">
        <v>1668000</v>
      </c>
    </row>
    <row r="18" spans="1:4" x14ac:dyDescent="0.3">
      <c r="A18" t="s">
        <v>21</v>
      </c>
      <c r="B18" s="2">
        <v>4196000</v>
      </c>
      <c r="C18" s="2">
        <v>-844000</v>
      </c>
      <c r="D18" s="2">
        <v>656000</v>
      </c>
    </row>
    <row r="19" spans="1:4" x14ac:dyDescent="0.3">
      <c r="A19" t="s">
        <v>22</v>
      </c>
      <c r="B19" s="2">
        <v>2112000</v>
      </c>
      <c r="C19" s="2">
        <v>-470000</v>
      </c>
      <c r="D19" s="2">
        <v>348000</v>
      </c>
    </row>
    <row r="20" spans="1:4" x14ac:dyDescent="0.3">
      <c r="A20" t="s">
        <v>23</v>
      </c>
      <c r="B20" s="2">
        <v>6941000</v>
      </c>
      <c r="C20" s="2">
        <v>-1627000</v>
      </c>
      <c r="D20" s="2">
        <v>1103000</v>
      </c>
    </row>
    <row r="21" spans="1:4" x14ac:dyDescent="0.3">
      <c r="A21" t="s">
        <v>24</v>
      </c>
      <c r="B21" s="2">
        <v>9369000</v>
      </c>
      <c r="C21" s="2">
        <v>-2061000</v>
      </c>
      <c r="D21" s="2">
        <v>1468000</v>
      </c>
    </row>
    <row r="22" spans="1:4" x14ac:dyDescent="0.3">
      <c r="A22" t="s">
        <v>25</v>
      </c>
      <c r="B22" s="2">
        <v>30301000</v>
      </c>
      <c r="C22" s="2">
        <v>-5926000</v>
      </c>
      <c r="D22" s="2">
        <v>6884000</v>
      </c>
    </row>
    <row r="23" spans="1:4" x14ac:dyDescent="0.3">
      <c r="A23" t="s">
        <v>32</v>
      </c>
      <c r="B23" s="2">
        <v>5620000</v>
      </c>
      <c r="C23" s="2">
        <v>-1081000</v>
      </c>
      <c r="D23" s="2">
        <v>850000</v>
      </c>
    </row>
    <row r="24" spans="1:4" x14ac:dyDescent="0.3">
      <c r="A24" t="s">
        <v>371</v>
      </c>
      <c r="B24" s="2">
        <v>10000</v>
      </c>
      <c r="C24" s="2">
        <v>0</v>
      </c>
      <c r="D24" s="2">
        <v>0</v>
      </c>
    </row>
    <row r="25" spans="1:4" x14ac:dyDescent="0.3">
      <c r="A25" t="s">
        <v>33</v>
      </c>
      <c r="B25" s="2">
        <v>40000</v>
      </c>
      <c r="C25" s="2">
        <v>0</v>
      </c>
      <c r="D25" s="2">
        <v>7000</v>
      </c>
    </row>
    <row r="26" spans="1:4" x14ac:dyDescent="0.3">
      <c r="A26" t="s">
        <v>77</v>
      </c>
      <c r="B26" s="2">
        <v>126427000</v>
      </c>
      <c r="C26" s="2">
        <v>-29276000</v>
      </c>
      <c r="D26" s="2">
        <v>24040000</v>
      </c>
    </row>
  </sheetData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FB11C-B4EE-4D69-B262-91F0ACD198C6}">
  <dimension ref="B1:V319"/>
  <sheetViews>
    <sheetView workbookViewId="0">
      <selection activeCell="B4" sqref="B4:G172"/>
    </sheetView>
  </sheetViews>
  <sheetFormatPr defaultColWidth="9.109375" defaultRowHeight="13.8" x14ac:dyDescent="0.3"/>
  <cols>
    <col min="1" max="1" width="9.109375" style="4"/>
    <col min="2" max="2" width="9.109375" style="33"/>
    <col min="3" max="3" width="11.44140625" style="33" customWidth="1"/>
    <col min="4" max="4" width="11.109375" style="4" customWidth="1"/>
    <col min="5" max="12" width="14.33203125" style="4" bestFit="1" customWidth="1"/>
    <col min="13" max="16" width="11.33203125" style="4" bestFit="1" customWidth="1"/>
    <col min="17" max="17" width="12.44140625" style="4" bestFit="1" customWidth="1"/>
    <col min="18" max="20" width="17.109375" style="4" customWidth="1"/>
    <col min="21" max="21" width="9.109375" style="4"/>
    <col min="22" max="22" width="10.88671875" style="4" customWidth="1"/>
    <col min="23" max="16384" width="9.109375" style="4"/>
  </cols>
  <sheetData>
    <row r="1" spans="2:20" x14ac:dyDescent="0.3">
      <c r="D1" s="34" t="s">
        <v>97</v>
      </c>
      <c r="F1" s="4" t="s">
        <v>96</v>
      </c>
    </row>
    <row r="2" spans="2:20" x14ac:dyDescent="0.3">
      <c r="D2" s="35" t="s">
        <v>95</v>
      </c>
      <c r="E2" s="35"/>
      <c r="F2" s="36" t="s">
        <v>98</v>
      </c>
      <c r="G2" s="36" t="s">
        <v>99</v>
      </c>
      <c r="H2" s="36" t="s">
        <v>100</v>
      </c>
      <c r="I2" s="36" t="s">
        <v>101</v>
      </c>
      <c r="J2" s="36" t="s">
        <v>102</v>
      </c>
      <c r="K2" s="36" t="s">
        <v>103</v>
      </c>
      <c r="L2" s="36" t="s">
        <v>104</v>
      </c>
      <c r="M2" s="36" t="s">
        <v>105</v>
      </c>
      <c r="N2" s="36" t="s">
        <v>106</v>
      </c>
      <c r="O2" s="36" t="s">
        <v>107</v>
      </c>
      <c r="P2" s="36" t="s">
        <v>108</v>
      </c>
      <c r="Q2" s="36" t="s">
        <v>109</v>
      </c>
    </row>
    <row r="3" spans="2:20" ht="15.6" x14ac:dyDescent="0.3">
      <c r="D3" s="37" t="s">
        <v>8</v>
      </c>
      <c r="E3" s="37"/>
      <c r="F3" s="38">
        <v>9846</v>
      </c>
      <c r="G3" s="38">
        <v>9866</v>
      </c>
      <c r="H3" s="38">
        <v>11669</v>
      </c>
      <c r="I3" s="38">
        <v>10985</v>
      </c>
      <c r="J3" s="39">
        <v>12304.999999999998</v>
      </c>
      <c r="K3" s="39">
        <v>12304.999999999998</v>
      </c>
      <c r="L3" s="39">
        <v>12304.999999999998</v>
      </c>
      <c r="M3" s="39">
        <v>12304.999999999998</v>
      </c>
      <c r="N3" s="39">
        <v>12304.999999999998</v>
      </c>
      <c r="O3" s="39">
        <v>12304.999999999998</v>
      </c>
      <c r="P3" s="39">
        <v>12304.999999999998</v>
      </c>
      <c r="Q3" s="39">
        <v>12304.999999999998</v>
      </c>
    </row>
    <row r="4" spans="2:20" ht="15.6" x14ac:dyDescent="0.3">
      <c r="D4" s="37" t="s">
        <v>110</v>
      </c>
      <c r="E4" s="37"/>
      <c r="F4" s="38">
        <v>118.96205128205129</v>
      </c>
      <c r="G4" s="38">
        <v>118.84075117370892</v>
      </c>
      <c r="H4" s="38">
        <v>143.27346153846153</v>
      </c>
      <c r="I4" s="38">
        <v>157.47975961538461</v>
      </c>
      <c r="J4" s="39">
        <v>157.47975961538461</v>
      </c>
      <c r="K4" s="39">
        <v>157.47975961538461</v>
      </c>
      <c r="L4" s="39">
        <v>157.47975961538461</v>
      </c>
      <c r="M4" s="39">
        <v>157.47975961538461</v>
      </c>
      <c r="N4" s="39">
        <v>157.47975961538461</v>
      </c>
      <c r="O4" s="39">
        <v>157.47975961538461</v>
      </c>
      <c r="P4" s="39">
        <v>157.47975961538461</v>
      </c>
      <c r="Q4" s="39">
        <v>157.47975961538461</v>
      </c>
    </row>
    <row r="5" spans="2:20" ht="15.6" x14ac:dyDescent="0.3">
      <c r="D5" s="37" t="s">
        <v>111</v>
      </c>
      <c r="F5" s="40">
        <v>0.74590909090909085</v>
      </c>
      <c r="G5" s="40">
        <v>0.74742424242424244</v>
      </c>
      <c r="H5" s="40">
        <v>0.88401515151515153</v>
      </c>
      <c r="I5" s="40">
        <v>0.83219696969696966</v>
      </c>
      <c r="J5" s="41">
        <v>0.93219696969696964</v>
      </c>
      <c r="K5" s="41">
        <v>0.93219696969696964</v>
      </c>
      <c r="L5" s="41">
        <v>0.93219696969696964</v>
      </c>
      <c r="M5" s="41">
        <v>0.93219696969696964</v>
      </c>
      <c r="N5" s="41">
        <v>0.93219696969696964</v>
      </c>
      <c r="O5" s="41">
        <v>0.93219696969696964</v>
      </c>
      <c r="P5" s="41">
        <v>0.93219696969696964</v>
      </c>
      <c r="Q5" s="41">
        <v>0.93219696969696964</v>
      </c>
      <c r="R5" s="4" t="s">
        <v>403</v>
      </c>
    </row>
    <row r="6" spans="2:20" ht="15.6" x14ac:dyDescent="0.3">
      <c r="D6" s="37" t="s">
        <v>112</v>
      </c>
      <c r="F6" s="40">
        <v>0.97670600337308477</v>
      </c>
      <c r="G6" s="40">
        <v>0.97571010137954151</v>
      </c>
      <c r="H6" s="40">
        <v>1.1763083142949415</v>
      </c>
      <c r="I6" s="40">
        <v>1.2929453129672379</v>
      </c>
      <c r="J6" s="41">
        <v>1.2929453129672379</v>
      </c>
      <c r="K6" s="41">
        <v>1.2929453129672379</v>
      </c>
      <c r="L6" s="41">
        <v>1.2929453129672379</v>
      </c>
      <c r="M6" s="41">
        <v>1.2929453129672379</v>
      </c>
      <c r="N6" s="41">
        <v>1.2929453129672379</v>
      </c>
      <c r="O6" s="41">
        <v>1.2929453129672379</v>
      </c>
      <c r="P6" s="41">
        <v>1.2929453129672379</v>
      </c>
      <c r="Q6" s="41">
        <v>1.2929453129672379</v>
      </c>
      <c r="R6" s="4" t="s">
        <v>404</v>
      </c>
    </row>
    <row r="7" spans="2:20" x14ac:dyDescent="0.3">
      <c r="D7" s="4" t="s">
        <v>113</v>
      </c>
      <c r="E7" s="4" t="s">
        <v>41</v>
      </c>
    </row>
    <row r="8" spans="2:20" x14ac:dyDescent="0.3">
      <c r="D8" s="4" t="s">
        <v>114</v>
      </c>
      <c r="E8" s="4" t="s">
        <v>115</v>
      </c>
    </row>
    <row r="9" spans="2:20" ht="15.6" x14ac:dyDescent="0.3">
      <c r="D9" s="4" t="s">
        <v>405</v>
      </c>
      <c r="E9" s="4" t="s">
        <v>30</v>
      </c>
      <c r="N9" s="42" t="s">
        <v>116</v>
      </c>
      <c r="O9" s="43"/>
      <c r="P9" s="43"/>
      <c r="Q9" s="43"/>
    </row>
    <row r="10" spans="2:20" x14ac:dyDescent="0.3">
      <c r="K10" s="44"/>
      <c r="L10" s="44"/>
      <c r="M10" s="44"/>
      <c r="N10" s="44"/>
      <c r="O10" s="44"/>
      <c r="P10" s="44"/>
      <c r="Q10" s="44"/>
      <c r="R10" s="45" t="s">
        <v>41</v>
      </c>
      <c r="S10" s="46" t="s">
        <v>41</v>
      </c>
      <c r="T10" s="46" t="s">
        <v>41</v>
      </c>
    </row>
    <row r="11" spans="2:20" ht="14.4" x14ac:dyDescent="0.3">
      <c r="F11" s="4" t="s">
        <v>117</v>
      </c>
      <c r="J11"/>
      <c r="K11"/>
      <c r="L11"/>
      <c r="M11"/>
      <c r="N11"/>
      <c r="O11"/>
      <c r="P11"/>
      <c r="Q11"/>
      <c r="R11" s="45" t="s">
        <v>118</v>
      </c>
      <c r="S11" s="46" t="s">
        <v>119</v>
      </c>
      <c r="T11" s="46" t="s">
        <v>119</v>
      </c>
    </row>
    <row r="12" spans="2:20" x14ac:dyDescent="0.3">
      <c r="D12" s="4" t="s">
        <v>120</v>
      </c>
      <c r="E12" s="4" t="s">
        <v>40</v>
      </c>
      <c r="F12" s="4" t="s">
        <v>121</v>
      </c>
      <c r="G12" s="4" t="s">
        <v>122</v>
      </c>
      <c r="H12" s="4" t="s">
        <v>123</v>
      </c>
      <c r="I12" s="4" t="s">
        <v>124</v>
      </c>
      <c r="J12" s="5" t="s">
        <v>102</v>
      </c>
      <c r="K12" s="5" t="s">
        <v>103</v>
      </c>
      <c r="L12" s="5" t="s">
        <v>104</v>
      </c>
      <c r="M12" s="5" t="s">
        <v>105</v>
      </c>
      <c r="N12" s="5" t="s">
        <v>106</v>
      </c>
      <c r="O12" s="5" t="s">
        <v>107</v>
      </c>
      <c r="P12" s="5" t="s">
        <v>108</v>
      </c>
      <c r="Q12" s="5" t="s">
        <v>109</v>
      </c>
      <c r="R12" s="45" t="s">
        <v>127</v>
      </c>
      <c r="S12" s="46" t="s">
        <v>10</v>
      </c>
      <c r="T12" s="46" t="s">
        <v>128</v>
      </c>
    </row>
    <row r="13" spans="2:20" ht="14.4" x14ac:dyDescent="0.3">
      <c r="B13" s="33" t="s">
        <v>46</v>
      </c>
      <c r="C13" s="47" t="s">
        <v>8</v>
      </c>
      <c r="D13" s="4" t="s">
        <v>97</v>
      </c>
      <c r="E13" s="4" t="s">
        <v>46</v>
      </c>
      <c r="F13" s="48">
        <v>889</v>
      </c>
      <c r="G13" s="48">
        <v>895</v>
      </c>
      <c r="H13" s="48">
        <v>931</v>
      </c>
      <c r="I13" s="48">
        <v>885</v>
      </c>
      <c r="J13" s="49">
        <v>991.34501593081472</v>
      </c>
      <c r="K13" s="49">
        <v>991.34501593081472</v>
      </c>
      <c r="L13" s="49">
        <v>991.34501593081472</v>
      </c>
      <c r="M13" s="49">
        <v>991.34501593081472</v>
      </c>
      <c r="N13" s="49">
        <v>991.34501593081472</v>
      </c>
      <c r="O13" s="49">
        <v>991.34501593081472</v>
      </c>
      <c r="P13" s="49">
        <v>991.34501593081472</v>
      </c>
      <c r="Q13" s="49">
        <v>991.34501593081472</v>
      </c>
      <c r="R13" s="50">
        <v>11500</v>
      </c>
      <c r="S13" s="51">
        <v>12500</v>
      </c>
      <c r="T13" s="51">
        <v>1041.6666666666667</v>
      </c>
    </row>
    <row r="14" spans="2:20" ht="14.4" x14ac:dyDescent="0.3">
      <c r="B14" s="33" t="s">
        <v>47</v>
      </c>
      <c r="C14" s="47" t="s">
        <v>8</v>
      </c>
      <c r="E14" s="4" t="s">
        <v>47</v>
      </c>
      <c r="F14" s="48">
        <v>1128</v>
      </c>
      <c r="G14" s="48">
        <v>1254</v>
      </c>
      <c r="H14" s="48">
        <v>1604</v>
      </c>
      <c r="I14" s="48">
        <v>1359</v>
      </c>
      <c r="J14" s="49">
        <v>1522.3026854802004</v>
      </c>
      <c r="K14" s="49">
        <v>1522.3026854802004</v>
      </c>
      <c r="L14" s="49">
        <v>1522.3026854802004</v>
      </c>
      <c r="M14" s="49">
        <v>1522.3026854802004</v>
      </c>
      <c r="N14" s="49">
        <v>1522.3026854802004</v>
      </c>
      <c r="O14" s="49">
        <v>1522.3026854802004</v>
      </c>
      <c r="P14" s="49">
        <v>1522.3026854802004</v>
      </c>
      <c r="Q14" s="49">
        <v>1522.3026854802004</v>
      </c>
      <c r="R14" s="50">
        <v>17500</v>
      </c>
      <c r="S14" s="51">
        <v>17200</v>
      </c>
      <c r="T14" s="51">
        <v>1433.3333333333333</v>
      </c>
    </row>
    <row r="15" spans="2:20" ht="14.4" x14ac:dyDescent="0.3">
      <c r="B15" s="33" t="s">
        <v>48</v>
      </c>
      <c r="C15" s="47" t="s">
        <v>8</v>
      </c>
      <c r="E15" s="4" t="s">
        <v>48</v>
      </c>
      <c r="F15" s="48">
        <v>0</v>
      </c>
      <c r="G15" s="48">
        <v>0</v>
      </c>
      <c r="H15" s="48">
        <v>0</v>
      </c>
      <c r="I15" s="48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50">
        <v>0</v>
      </c>
      <c r="S15" s="51">
        <v>0</v>
      </c>
      <c r="T15" s="51">
        <v>0</v>
      </c>
    </row>
    <row r="16" spans="2:20" ht="14.4" x14ac:dyDescent="0.3">
      <c r="B16" s="33" t="s">
        <v>49</v>
      </c>
      <c r="C16" s="47" t="s">
        <v>8</v>
      </c>
      <c r="E16" s="4" t="s">
        <v>49</v>
      </c>
      <c r="F16" s="48">
        <v>144</v>
      </c>
      <c r="G16" s="48">
        <v>133</v>
      </c>
      <c r="H16" s="48">
        <v>163</v>
      </c>
      <c r="I16" s="48">
        <v>122</v>
      </c>
      <c r="J16" s="49">
        <v>136.6599908966773</v>
      </c>
      <c r="K16" s="49">
        <v>136.6599908966773</v>
      </c>
      <c r="L16" s="49">
        <v>136.6599908966773</v>
      </c>
      <c r="M16" s="49">
        <v>136.6599908966773</v>
      </c>
      <c r="N16" s="49">
        <v>136.6599908966773</v>
      </c>
      <c r="O16" s="49">
        <v>136.6599908966773</v>
      </c>
      <c r="P16" s="49">
        <v>136.6599908966773</v>
      </c>
      <c r="Q16" s="49">
        <v>136.6599908966773</v>
      </c>
      <c r="R16" s="50">
        <v>1700</v>
      </c>
      <c r="S16" s="51">
        <v>2200</v>
      </c>
      <c r="T16" s="51">
        <v>183.33333333333334</v>
      </c>
    </row>
    <row r="17" spans="2:20" ht="14.4" x14ac:dyDescent="0.3">
      <c r="B17" s="33" t="s">
        <v>50</v>
      </c>
      <c r="C17" s="47" t="s">
        <v>8</v>
      </c>
      <c r="E17" s="4" t="s">
        <v>50</v>
      </c>
      <c r="F17" s="48">
        <v>519</v>
      </c>
      <c r="G17" s="48">
        <v>575</v>
      </c>
      <c r="H17" s="48">
        <v>687</v>
      </c>
      <c r="I17" s="48">
        <v>577</v>
      </c>
      <c r="J17" s="49">
        <v>646.334547109695</v>
      </c>
      <c r="K17" s="49">
        <v>646.334547109695</v>
      </c>
      <c r="L17" s="49">
        <v>646.334547109695</v>
      </c>
      <c r="M17" s="49">
        <v>646.334547109695</v>
      </c>
      <c r="N17" s="49">
        <v>646.334547109695</v>
      </c>
      <c r="O17" s="49">
        <v>646.334547109695</v>
      </c>
      <c r="P17" s="49">
        <v>646.334547109695</v>
      </c>
      <c r="Q17" s="49">
        <v>646.334547109695</v>
      </c>
      <c r="R17" s="50">
        <v>7500</v>
      </c>
      <c r="S17" s="51">
        <v>7300</v>
      </c>
      <c r="T17" s="51">
        <v>608.33333333333337</v>
      </c>
    </row>
    <row r="18" spans="2:20" ht="14.4" x14ac:dyDescent="0.3">
      <c r="B18" s="33" t="s">
        <v>51</v>
      </c>
      <c r="C18" s="47" t="s">
        <v>8</v>
      </c>
      <c r="E18" s="4" t="s">
        <v>51</v>
      </c>
      <c r="F18" s="48">
        <v>316</v>
      </c>
      <c r="G18" s="48">
        <v>307</v>
      </c>
      <c r="H18" s="48">
        <v>372</v>
      </c>
      <c r="I18" s="48">
        <v>336</v>
      </c>
      <c r="J18" s="49">
        <v>376.37505689576693</v>
      </c>
      <c r="K18" s="49">
        <v>376.37505689576693</v>
      </c>
      <c r="L18" s="49">
        <v>376.37505689576693</v>
      </c>
      <c r="M18" s="49">
        <v>376.37505689576693</v>
      </c>
      <c r="N18" s="49">
        <v>376.37505689576693</v>
      </c>
      <c r="O18" s="49">
        <v>376.37505689576693</v>
      </c>
      <c r="P18" s="49">
        <v>376.37505689576693</v>
      </c>
      <c r="Q18" s="49">
        <v>376.37505689576693</v>
      </c>
      <c r="R18" s="50">
        <v>4300</v>
      </c>
      <c r="S18" s="51">
        <v>4500</v>
      </c>
      <c r="T18" s="51">
        <v>375</v>
      </c>
    </row>
    <row r="19" spans="2:20" ht="14.4" x14ac:dyDescent="0.3">
      <c r="B19" s="33" t="s">
        <v>52</v>
      </c>
      <c r="C19" s="47" t="s">
        <v>8</v>
      </c>
      <c r="E19" s="4" t="s">
        <v>52</v>
      </c>
      <c r="F19" s="48">
        <v>359</v>
      </c>
      <c r="G19" s="48">
        <v>379</v>
      </c>
      <c r="H19" s="48">
        <v>490</v>
      </c>
      <c r="I19" s="48">
        <v>501</v>
      </c>
      <c r="J19" s="49">
        <v>561.20209376422395</v>
      </c>
      <c r="K19" s="49">
        <v>561.20209376422395</v>
      </c>
      <c r="L19" s="49">
        <v>561.20209376422395</v>
      </c>
      <c r="M19" s="49">
        <v>561.20209376422395</v>
      </c>
      <c r="N19" s="49">
        <v>561.20209376422395</v>
      </c>
      <c r="O19" s="49">
        <v>561.20209376422395</v>
      </c>
      <c r="P19" s="49">
        <v>561.20209376422395</v>
      </c>
      <c r="Q19" s="49">
        <v>561.20209376422395</v>
      </c>
      <c r="R19" s="50">
        <v>6200</v>
      </c>
      <c r="S19" s="51">
        <v>6100</v>
      </c>
      <c r="T19" s="51">
        <v>508.33333333333331</v>
      </c>
    </row>
    <row r="20" spans="2:20" ht="14.4" x14ac:dyDescent="0.3">
      <c r="B20" s="33" t="s">
        <v>53</v>
      </c>
      <c r="C20" s="47" t="s">
        <v>8</v>
      </c>
      <c r="E20" s="4" t="s">
        <v>53</v>
      </c>
      <c r="F20" s="48">
        <v>868</v>
      </c>
      <c r="G20" s="48">
        <v>812</v>
      </c>
      <c r="H20" s="48">
        <v>952</v>
      </c>
      <c r="I20" s="48">
        <v>962</v>
      </c>
      <c r="J20" s="49">
        <v>1077.5976331360946</v>
      </c>
      <c r="K20" s="49">
        <v>1077.5976331360946</v>
      </c>
      <c r="L20" s="49">
        <v>1077.5976331360946</v>
      </c>
      <c r="M20" s="49">
        <v>1077.5976331360946</v>
      </c>
      <c r="N20" s="49">
        <v>1077.5976331360946</v>
      </c>
      <c r="O20" s="49">
        <v>1077.5976331360946</v>
      </c>
      <c r="P20" s="49">
        <v>1077.5976331360946</v>
      </c>
      <c r="Q20" s="49">
        <v>1077.5976331360946</v>
      </c>
      <c r="R20" s="50">
        <v>12200</v>
      </c>
      <c r="S20" s="51">
        <v>16400</v>
      </c>
      <c r="T20" s="51">
        <v>1366.6666666666667</v>
      </c>
    </row>
    <row r="21" spans="2:20" ht="14.4" x14ac:dyDescent="0.3">
      <c r="B21" s="33" t="s">
        <v>54</v>
      </c>
      <c r="C21" s="47" t="s">
        <v>8</v>
      </c>
      <c r="E21" s="4" t="s">
        <v>54</v>
      </c>
      <c r="F21" s="48">
        <v>108</v>
      </c>
      <c r="G21" s="48">
        <v>120</v>
      </c>
      <c r="H21" s="48">
        <v>137</v>
      </c>
      <c r="I21" s="48">
        <v>138</v>
      </c>
      <c r="J21" s="49">
        <v>154.58261265361855</v>
      </c>
      <c r="K21" s="49">
        <v>154.58261265361855</v>
      </c>
      <c r="L21" s="49">
        <v>154.58261265361855</v>
      </c>
      <c r="M21" s="49">
        <v>154.58261265361855</v>
      </c>
      <c r="N21" s="49">
        <v>154.58261265361855</v>
      </c>
      <c r="O21" s="49">
        <v>154.58261265361855</v>
      </c>
      <c r="P21" s="49">
        <v>154.58261265361855</v>
      </c>
      <c r="Q21" s="49">
        <v>154.58261265361855</v>
      </c>
      <c r="R21" s="50">
        <v>1700</v>
      </c>
      <c r="S21" s="51">
        <v>1800</v>
      </c>
      <c r="T21" s="51">
        <v>150</v>
      </c>
    </row>
    <row r="22" spans="2:20" ht="14.4" x14ac:dyDescent="0.3">
      <c r="B22" s="33" t="s">
        <v>55</v>
      </c>
      <c r="C22" s="47" t="s">
        <v>8</v>
      </c>
      <c r="E22" s="4" t="s">
        <v>55</v>
      </c>
      <c r="F22" s="48">
        <v>546</v>
      </c>
      <c r="G22" s="48">
        <v>599</v>
      </c>
      <c r="H22" s="48">
        <v>775</v>
      </c>
      <c r="I22" s="48">
        <v>712</v>
      </c>
      <c r="J22" s="49">
        <v>797.55666818388704</v>
      </c>
      <c r="K22" s="49">
        <v>797.55666818388704</v>
      </c>
      <c r="L22" s="49">
        <v>797.55666818388704</v>
      </c>
      <c r="M22" s="49">
        <v>797.55666818388704</v>
      </c>
      <c r="N22" s="49">
        <v>797.55666818388704</v>
      </c>
      <c r="O22" s="49">
        <v>797.55666818388704</v>
      </c>
      <c r="P22" s="49">
        <v>797.55666818388704</v>
      </c>
      <c r="Q22" s="49">
        <v>797.55666818388704</v>
      </c>
      <c r="R22" s="50">
        <v>9000</v>
      </c>
      <c r="S22" s="51">
        <v>6100</v>
      </c>
      <c r="T22" s="51">
        <v>508.33333333333331</v>
      </c>
    </row>
    <row r="23" spans="2:20" ht="14.4" x14ac:dyDescent="0.3">
      <c r="B23" s="33" t="s">
        <v>56</v>
      </c>
      <c r="C23" s="47" t="s">
        <v>8</v>
      </c>
      <c r="E23" s="4" t="s">
        <v>56</v>
      </c>
      <c r="F23" s="48">
        <v>691</v>
      </c>
      <c r="G23" s="48">
        <v>674</v>
      </c>
      <c r="H23" s="48">
        <v>841</v>
      </c>
      <c r="I23" s="48">
        <v>812</v>
      </c>
      <c r="J23" s="49">
        <v>909.57305416477016</v>
      </c>
      <c r="K23" s="49">
        <v>909.57305416477016</v>
      </c>
      <c r="L23" s="49">
        <v>909.57305416477016</v>
      </c>
      <c r="M23" s="49">
        <v>909.57305416477016</v>
      </c>
      <c r="N23" s="49">
        <v>909.57305416477016</v>
      </c>
      <c r="O23" s="49">
        <v>909.57305416477016</v>
      </c>
      <c r="P23" s="49">
        <v>909.57305416477016</v>
      </c>
      <c r="Q23" s="49">
        <v>909.57305416477016</v>
      </c>
      <c r="R23" s="50">
        <v>10300</v>
      </c>
      <c r="S23" s="51">
        <v>17200</v>
      </c>
      <c r="T23" s="51">
        <v>1433.3333333333333</v>
      </c>
    </row>
    <row r="24" spans="2:20" ht="14.4" x14ac:dyDescent="0.3">
      <c r="B24" s="33" t="s">
        <v>57</v>
      </c>
      <c r="C24" s="47" t="s">
        <v>8</v>
      </c>
      <c r="E24" s="4" t="s">
        <v>57</v>
      </c>
      <c r="F24" s="48">
        <v>0</v>
      </c>
      <c r="G24" s="48">
        <v>0</v>
      </c>
      <c r="H24" s="48">
        <v>0</v>
      </c>
      <c r="I24" s="48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50">
        <v>0</v>
      </c>
      <c r="S24" s="51">
        <v>0</v>
      </c>
      <c r="T24" s="51">
        <v>0</v>
      </c>
    </row>
    <row r="25" spans="2:20" ht="14.4" x14ac:dyDescent="0.3">
      <c r="B25" s="33" t="s">
        <v>58</v>
      </c>
      <c r="C25" s="47" t="s">
        <v>8</v>
      </c>
      <c r="E25" s="4" t="s">
        <v>58</v>
      </c>
      <c r="F25" s="48">
        <v>629</v>
      </c>
      <c r="G25" s="48">
        <v>554</v>
      </c>
      <c r="H25" s="48">
        <v>630</v>
      </c>
      <c r="I25" s="48">
        <v>562</v>
      </c>
      <c r="J25" s="49">
        <v>629.53208921256248</v>
      </c>
      <c r="K25" s="49">
        <v>629.53208921256248</v>
      </c>
      <c r="L25" s="49">
        <v>629.53208921256248</v>
      </c>
      <c r="M25" s="49">
        <v>629.53208921256248</v>
      </c>
      <c r="N25" s="49">
        <v>629.53208921256248</v>
      </c>
      <c r="O25" s="49">
        <v>629.53208921256248</v>
      </c>
      <c r="P25" s="49">
        <v>629.53208921256248</v>
      </c>
      <c r="Q25" s="49">
        <v>629.53208921256248</v>
      </c>
      <c r="R25" s="50">
        <v>7400</v>
      </c>
      <c r="S25" s="51">
        <v>10300</v>
      </c>
      <c r="T25" s="51">
        <v>858.33333333333337</v>
      </c>
    </row>
    <row r="26" spans="2:20" ht="14.4" x14ac:dyDescent="0.3">
      <c r="B26" s="33" t="s">
        <v>59</v>
      </c>
      <c r="C26" s="47" t="s">
        <v>8</v>
      </c>
      <c r="E26" s="4" t="s">
        <v>59</v>
      </c>
      <c r="F26" s="48">
        <v>1396</v>
      </c>
      <c r="G26" s="48">
        <v>1371</v>
      </c>
      <c r="H26" s="48">
        <v>1545</v>
      </c>
      <c r="I26" s="48">
        <v>1567</v>
      </c>
      <c r="J26" s="49">
        <v>1755.296768320437</v>
      </c>
      <c r="K26" s="49">
        <v>1755.296768320437</v>
      </c>
      <c r="L26" s="49">
        <v>1755.296768320437</v>
      </c>
      <c r="M26" s="49">
        <v>1755.296768320437</v>
      </c>
      <c r="N26" s="49">
        <v>1755.296768320437</v>
      </c>
      <c r="O26" s="49">
        <v>1755.296768320437</v>
      </c>
      <c r="P26" s="49">
        <v>1755.296768320437</v>
      </c>
      <c r="Q26" s="49">
        <v>1755.296768320437</v>
      </c>
      <c r="R26" s="50">
        <v>19900</v>
      </c>
      <c r="S26" s="51">
        <v>20400</v>
      </c>
      <c r="T26" s="51">
        <v>1700</v>
      </c>
    </row>
    <row r="27" spans="2:20" ht="14.4" x14ac:dyDescent="0.3">
      <c r="B27" s="33" t="s">
        <v>60</v>
      </c>
      <c r="C27" s="47" t="s">
        <v>8</v>
      </c>
      <c r="E27" s="4" t="s">
        <v>60</v>
      </c>
      <c r="F27" s="48">
        <v>64</v>
      </c>
      <c r="G27" s="48">
        <v>66</v>
      </c>
      <c r="H27" s="48">
        <v>119</v>
      </c>
      <c r="I27" s="48">
        <v>101</v>
      </c>
      <c r="J27" s="49">
        <v>113.13654984069186</v>
      </c>
      <c r="K27" s="49">
        <v>113.13654984069186</v>
      </c>
      <c r="L27" s="49">
        <v>113.13654984069186</v>
      </c>
      <c r="M27" s="49">
        <v>113.13654984069186</v>
      </c>
      <c r="N27" s="49">
        <v>113.13654984069186</v>
      </c>
      <c r="O27" s="49">
        <v>113.13654984069186</v>
      </c>
      <c r="P27" s="49">
        <v>113.13654984069186</v>
      </c>
      <c r="Q27" s="49">
        <v>113.13654984069186</v>
      </c>
      <c r="R27" s="50">
        <v>1300</v>
      </c>
      <c r="S27" s="51">
        <v>1400</v>
      </c>
      <c r="T27" s="51">
        <v>116.66666666666667</v>
      </c>
    </row>
    <row r="28" spans="2:20" ht="14.4" x14ac:dyDescent="0.3">
      <c r="B28" s="33" t="s">
        <v>61</v>
      </c>
      <c r="C28" s="47" t="s">
        <v>8</v>
      </c>
      <c r="E28" s="4" t="s">
        <v>61</v>
      </c>
      <c r="F28" s="48">
        <v>162</v>
      </c>
      <c r="G28" s="48">
        <v>154</v>
      </c>
      <c r="H28" s="48">
        <v>172</v>
      </c>
      <c r="I28" s="48">
        <v>160</v>
      </c>
      <c r="J28" s="49">
        <v>179.22621756941282</v>
      </c>
      <c r="K28" s="49">
        <v>179.22621756941282</v>
      </c>
      <c r="L28" s="49">
        <v>179.22621756941282</v>
      </c>
      <c r="M28" s="49">
        <v>179.22621756941282</v>
      </c>
      <c r="N28" s="49">
        <v>179.22621756941282</v>
      </c>
      <c r="O28" s="49">
        <v>179.22621756941282</v>
      </c>
      <c r="P28" s="49">
        <v>179.22621756941282</v>
      </c>
      <c r="Q28" s="49">
        <v>179.22621756941282</v>
      </c>
      <c r="R28" s="50">
        <v>2100</v>
      </c>
      <c r="S28" s="51">
        <v>2700</v>
      </c>
      <c r="T28" s="51">
        <v>225</v>
      </c>
    </row>
    <row r="29" spans="2:20" ht="14.4" x14ac:dyDescent="0.3">
      <c r="B29" s="33" t="s">
        <v>62</v>
      </c>
      <c r="C29" s="47" t="s">
        <v>8</v>
      </c>
      <c r="E29" s="4" t="s">
        <v>62</v>
      </c>
      <c r="F29" s="48">
        <v>1213</v>
      </c>
      <c r="G29" s="48">
        <v>1182</v>
      </c>
      <c r="H29" s="48">
        <v>1276</v>
      </c>
      <c r="I29" s="48">
        <v>1282</v>
      </c>
      <c r="J29" s="49">
        <v>1436.0500682749205</v>
      </c>
      <c r="K29" s="49">
        <v>1436.0500682749205</v>
      </c>
      <c r="L29" s="49">
        <v>1436.0500682749205</v>
      </c>
      <c r="M29" s="49">
        <v>1436.0500682749205</v>
      </c>
      <c r="N29" s="49">
        <v>1436.0500682749205</v>
      </c>
      <c r="O29" s="49">
        <v>1436.0500682749205</v>
      </c>
      <c r="P29" s="49">
        <v>1436.0500682749205</v>
      </c>
      <c r="Q29" s="49">
        <v>1436.0500682749205</v>
      </c>
      <c r="R29" s="50">
        <v>16400</v>
      </c>
      <c r="S29" s="51">
        <v>18100</v>
      </c>
      <c r="T29" s="51">
        <v>1508.3333333333333</v>
      </c>
    </row>
    <row r="30" spans="2:20" ht="14.4" x14ac:dyDescent="0.3">
      <c r="B30" s="33" t="s">
        <v>63</v>
      </c>
      <c r="C30" s="47" t="s">
        <v>8</v>
      </c>
      <c r="E30" s="4" t="s">
        <v>63</v>
      </c>
      <c r="F30" s="48">
        <v>234</v>
      </c>
      <c r="G30" s="48">
        <v>213</v>
      </c>
      <c r="H30" s="48">
        <v>234</v>
      </c>
      <c r="I30" s="48">
        <v>208</v>
      </c>
      <c r="J30" s="49">
        <v>232.9940828402367</v>
      </c>
      <c r="K30" s="49">
        <v>232.9940828402367</v>
      </c>
      <c r="L30" s="49">
        <v>232.9940828402367</v>
      </c>
      <c r="M30" s="49">
        <v>232.9940828402367</v>
      </c>
      <c r="N30" s="49">
        <v>232.9940828402367</v>
      </c>
      <c r="O30" s="49">
        <v>232.9940828402367</v>
      </c>
      <c r="P30" s="49">
        <v>232.9940828402367</v>
      </c>
      <c r="Q30" s="49">
        <v>232.9940828402367</v>
      </c>
      <c r="R30" s="50">
        <v>2800</v>
      </c>
      <c r="S30" s="51">
        <v>3900</v>
      </c>
      <c r="T30" s="51">
        <v>325</v>
      </c>
    </row>
    <row r="31" spans="2:20" ht="14.4" x14ac:dyDescent="0.3">
      <c r="B31" s="33" t="s">
        <v>25</v>
      </c>
      <c r="C31" s="47" t="s">
        <v>8</v>
      </c>
      <c r="E31" s="4" t="s">
        <v>130</v>
      </c>
      <c r="F31" s="48">
        <v>580</v>
      </c>
      <c r="G31" s="48">
        <v>578</v>
      </c>
      <c r="H31" s="48">
        <v>741</v>
      </c>
      <c r="I31" s="48">
        <v>701</v>
      </c>
      <c r="J31" s="49">
        <v>785.23486572598995</v>
      </c>
      <c r="K31" s="49">
        <v>785.23486572598995</v>
      </c>
      <c r="L31" s="49">
        <v>785.23486572598995</v>
      </c>
      <c r="M31" s="49">
        <v>785.23486572598995</v>
      </c>
      <c r="N31" s="49">
        <v>785.23486572598995</v>
      </c>
      <c r="O31" s="49">
        <v>785.23486572598995</v>
      </c>
      <c r="P31" s="49">
        <v>785.23486572598995</v>
      </c>
      <c r="Q31" s="49">
        <v>785.23486572598995</v>
      </c>
      <c r="R31" s="50">
        <v>8900</v>
      </c>
      <c r="S31" s="51">
        <v>10300</v>
      </c>
      <c r="T31" s="51">
        <v>858.33333333333337</v>
      </c>
    </row>
    <row r="32" spans="2:20" x14ac:dyDescent="0.3">
      <c r="D32" s="52" t="s">
        <v>131</v>
      </c>
      <c r="E32" s="52"/>
      <c r="F32" s="52">
        <v>9846</v>
      </c>
      <c r="G32" s="52">
        <v>9866</v>
      </c>
      <c r="H32" s="52">
        <v>11669</v>
      </c>
      <c r="I32" s="52">
        <v>10985</v>
      </c>
      <c r="J32" s="53">
        <v>12304.999999999998</v>
      </c>
      <c r="K32" s="53">
        <v>12304.999999999998</v>
      </c>
      <c r="L32" s="53">
        <v>12304.999999999998</v>
      </c>
      <c r="M32" s="53">
        <v>12304.999999999998</v>
      </c>
      <c r="N32" s="53">
        <v>12304.999999999998</v>
      </c>
      <c r="O32" s="53">
        <v>12304.999999999998</v>
      </c>
      <c r="P32" s="53">
        <v>12304.999999999998</v>
      </c>
      <c r="Q32" s="53">
        <v>12304.999999999998</v>
      </c>
      <c r="R32" s="53">
        <v>140700</v>
      </c>
      <c r="S32" s="53">
        <v>158400</v>
      </c>
      <c r="T32" s="53">
        <v>13200</v>
      </c>
    </row>
    <row r="33" spans="4:20" ht="14.4" x14ac:dyDescent="0.3">
      <c r="D33"/>
      <c r="E33"/>
      <c r="F33" s="54">
        <v>0.74590909090909085</v>
      </c>
      <c r="G33" s="54">
        <v>0.74742424242424244</v>
      </c>
      <c r="H33" s="54">
        <v>0.88401515151515153</v>
      </c>
      <c r="I33" s="54">
        <v>0.83219696969696966</v>
      </c>
      <c r="J33" s="54">
        <v>0.93219696969696952</v>
      </c>
      <c r="K33" s="54">
        <v>0.93219696969696952</v>
      </c>
      <c r="L33" s="54">
        <v>0.93219696969696952</v>
      </c>
      <c r="M33" s="54">
        <v>0.93219696969696952</v>
      </c>
      <c r="N33" s="54">
        <v>0.93219696969696952</v>
      </c>
      <c r="O33" s="54">
        <v>0.93219696969696952</v>
      </c>
      <c r="P33" s="54">
        <v>0.93219696969696952</v>
      </c>
      <c r="Q33" s="54">
        <v>0.93219696969696952</v>
      </c>
      <c r="R33" s="55"/>
      <c r="T33"/>
    </row>
    <row r="34" spans="4:20" ht="14.4" x14ac:dyDescent="0.3">
      <c r="D34"/>
      <c r="E3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5"/>
      <c r="T34"/>
    </row>
    <row r="35" spans="4:20" ht="14.4" x14ac:dyDescent="0.3">
      <c r="D35"/>
      <c r="E35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5"/>
      <c r="T35"/>
    </row>
    <row r="36" spans="4:20" ht="14.4" x14ac:dyDescent="0.3">
      <c r="D36"/>
      <c r="E3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5"/>
      <c r="T36"/>
    </row>
    <row r="37" spans="4:20" ht="14.4" x14ac:dyDescent="0.3">
      <c r="D37"/>
      <c r="E37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5"/>
      <c r="T37"/>
    </row>
    <row r="38" spans="4:20" ht="14.4" x14ac:dyDescent="0.3">
      <c r="D38"/>
      <c r="E38"/>
      <c r="F38"/>
      <c r="G38"/>
      <c r="H38"/>
      <c r="I38"/>
      <c r="J38"/>
      <c r="K38"/>
      <c r="L38"/>
      <c r="M38"/>
      <c r="N38" s="7"/>
      <c r="O38" s="7"/>
      <c r="P38" s="7"/>
      <c r="Q38" s="7"/>
      <c r="R38" s="55"/>
      <c r="T38"/>
    </row>
    <row r="39" spans="4:20" ht="14.4" x14ac:dyDescent="0.3">
      <c r="D39" s="4" t="s">
        <v>113</v>
      </c>
      <c r="E39" s="4" t="s">
        <v>45</v>
      </c>
      <c r="F39"/>
      <c r="G39"/>
      <c r="H39"/>
      <c r="I39"/>
      <c r="J39"/>
      <c r="K39"/>
      <c r="L39"/>
      <c r="M39"/>
      <c r="N39" s="7"/>
      <c r="O39" s="7"/>
      <c r="P39" s="7"/>
      <c r="Q39" s="7"/>
      <c r="R39" s="55"/>
      <c r="T39"/>
    </row>
    <row r="40" spans="4:20" ht="14.4" x14ac:dyDescent="0.3">
      <c r="D40" s="4" t="s">
        <v>114</v>
      </c>
      <c r="E40" s="4" t="s">
        <v>115</v>
      </c>
      <c r="F40"/>
      <c r="G40"/>
      <c r="H40"/>
      <c r="I40"/>
      <c r="J40"/>
      <c r="K40"/>
      <c r="L40"/>
      <c r="M40"/>
      <c r="N40" s="7"/>
      <c r="O40" s="7"/>
      <c r="P40" s="7"/>
      <c r="Q40" s="7"/>
      <c r="R40" s="55"/>
      <c r="T40"/>
    </row>
    <row r="41" spans="4:20" ht="15.6" x14ac:dyDescent="0.3">
      <c r="D41" s="4" t="s">
        <v>405</v>
      </c>
      <c r="E41" s="4" t="s">
        <v>132</v>
      </c>
      <c r="F41" s="56" t="s">
        <v>132</v>
      </c>
      <c r="N41" s="42"/>
    </row>
    <row r="42" spans="4:20" ht="14.4" x14ac:dyDescent="0.3">
      <c r="K42" s="44"/>
      <c r="L42" s="44"/>
      <c r="M42" s="44"/>
      <c r="N42"/>
      <c r="O42"/>
      <c r="P42"/>
      <c r="Q42"/>
      <c r="R42"/>
      <c r="S42"/>
    </row>
    <row r="43" spans="4:20" ht="14.4" x14ac:dyDescent="0.3">
      <c r="F43" s="4" t="s">
        <v>117</v>
      </c>
      <c r="R43"/>
      <c r="S43"/>
    </row>
    <row r="44" spans="4:20" ht="14.4" x14ac:dyDescent="0.3">
      <c r="D44" s="4" t="s">
        <v>120</v>
      </c>
      <c r="E44" s="4" t="s">
        <v>40</v>
      </c>
      <c r="F44" s="4" t="s">
        <v>121</v>
      </c>
      <c r="G44" s="4" t="s">
        <v>122</v>
      </c>
      <c r="H44" s="4" t="s">
        <v>123</v>
      </c>
      <c r="I44" s="4" t="s">
        <v>133</v>
      </c>
      <c r="J44" s="4" t="s">
        <v>134</v>
      </c>
      <c r="K44" s="4" t="s">
        <v>135</v>
      </c>
      <c r="L44" s="4" t="s">
        <v>136</v>
      </c>
      <c r="M44" s="4" t="s">
        <v>137</v>
      </c>
      <c r="N44" s="4" t="s">
        <v>138</v>
      </c>
      <c r="O44" s="4" t="s">
        <v>139</v>
      </c>
      <c r="P44" s="4" t="s">
        <v>140</v>
      </c>
      <c r="Q44" s="4" t="s">
        <v>141</v>
      </c>
      <c r="R44"/>
      <c r="S44"/>
    </row>
    <row r="45" spans="4:20" ht="14.4" x14ac:dyDescent="0.3">
      <c r="D45" s="4" t="s">
        <v>97</v>
      </c>
      <c r="E45" s="4" t="s">
        <v>46</v>
      </c>
      <c r="F45" s="48">
        <v>88838.079999999987</v>
      </c>
      <c r="G45" s="48">
        <v>89142.05</v>
      </c>
      <c r="H45" s="48">
        <v>98435.83</v>
      </c>
      <c r="I45" s="48">
        <v>95101.74</v>
      </c>
      <c r="J45" s="48">
        <v>36169.5</v>
      </c>
      <c r="K45" s="48"/>
      <c r="L45" s="48"/>
      <c r="M45" s="48"/>
      <c r="N45" s="48"/>
      <c r="O45" s="48"/>
      <c r="P45" s="48"/>
      <c r="Q45" s="48"/>
      <c r="R45"/>
      <c r="S45"/>
    </row>
    <row r="46" spans="4:20" ht="14.4" x14ac:dyDescent="0.3">
      <c r="E46" s="4" t="s">
        <v>47</v>
      </c>
      <c r="F46" s="48">
        <v>156807.06</v>
      </c>
      <c r="G46" s="48">
        <v>170404.47</v>
      </c>
      <c r="H46" s="48">
        <v>233522.75</v>
      </c>
      <c r="I46" s="48">
        <v>206519.8</v>
      </c>
      <c r="J46" s="48">
        <v>68359.14</v>
      </c>
      <c r="K46" s="48"/>
      <c r="L46" s="48"/>
      <c r="M46" s="48"/>
      <c r="N46" s="48"/>
      <c r="O46" s="48"/>
      <c r="P46" s="48"/>
      <c r="Q46" s="48"/>
      <c r="R46"/>
      <c r="S46"/>
    </row>
    <row r="47" spans="4:20" ht="14.4" x14ac:dyDescent="0.3">
      <c r="E47" s="4" t="s">
        <v>48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/>
      <c r="Q47" s="48"/>
      <c r="R47"/>
      <c r="S47"/>
    </row>
    <row r="48" spans="4:20" ht="14.4" x14ac:dyDescent="0.3">
      <c r="E48" s="4" t="s">
        <v>49</v>
      </c>
      <c r="F48" s="48">
        <v>20100.599999999999</v>
      </c>
      <c r="G48" s="48">
        <v>22984.170000000002</v>
      </c>
      <c r="H48" s="48">
        <v>34057.82</v>
      </c>
      <c r="I48" s="48">
        <v>24365.68</v>
      </c>
      <c r="J48" s="48">
        <v>8724.14</v>
      </c>
      <c r="K48" s="48"/>
      <c r="L48" s="48"/>
      <c r="M48" s="48"/>
      <c r="N48" s="48"/>
      <c r="O48" s="48"/>
      <c r="P48" s="48"/>
      <c r="Q48" s="48"/>
      <c r="R48"/>
      <c r="S48"/>
    </row>
    <row r="49" spans="4:19" ht="14.4" x14ac:dyDescent="0.3">
      <c r="E49" s="4" t="s">
        <v>50</v>
      </c>
      <c r="F49" s="48">
        <v>72435.22</v>
      </c>
      <c r="G49" s="48">
        <v>79770.13</v>
      </c>
      <c r="H49" s="48">
        <v>104629.87</v>
      </c>
      <c r="I49" s="48">
        <v>88610.530000000013</v>
      </c>
      <c r="J49" s="48">
        <v>28774.999999999996</v>
      </c>
      <c r="K49" s="48"/>
      <c r="L49" s="48"/>
      <c r="M49" s="48"/>
      <c r="N49" s="48"/>
      <c r="O49" s="48"/>
      <c r="P49" s="48"/>
      <c r="Q49" s="48"/>
      <c r="R49"/>
      <c r="S49"/>
    </row>
    <row r="50" spans="4:19" ht="14.4" x14ac:dyDescent="0.3">
      <c r="E50" s="4" t="s">
        <v>51</v>
      </c>
      <c r="F50" s="48">
        <v>28333.210000000003</v>
      </c>
      <c r="G50" s="48">
        <v>29071.56</v>
      </c>
      <c r="H50" s="48">
        <v>36210.21</v>
      </c>
      <c r="I50" s="48">
        <v>36613.160000000003</v>
      </c>
      <c r="J50" s="48">
        <v>13087.39</v>
      </c>
      <c r="K50" s="48"/>
      <c r="L50" s="48"/>
      <c r="M50" s="48"/>
      <c r="N50" s="48"/>
      <c r="O50" s="48"/>
      <c r="P50" s="48"/>
      <c r="Q50" s="48"/>
      <c r="R50"/>
      <c r="S50"/>
    </row>
    <row r="51" spans="4:19" ht="14.4" x14ac:dyDescent="0.3">
      <c r="E51" s="4" t="s">
        <v>52</v>
      </c>
      <c r="F51" s="48">
        <v>56461.020000000004</v>
      </c>
      <c r="G51" s="48">
        <v>60082.549999999996</v>
      </c>
      <c r="H51" s="48">
        <v>85913.58</v>
      </c>
      <c r="I51" s="48">
        <v>94270.409999999989</v>
      </c>
      <c r="J51" s="48">
        <v>22373</v>
      </c>
      <c r="K51" s="48"/>
      <c r="L51" s="48"/>
      <c r="M51" s="48"/>
      <c r="N51" s="48"/>
      <c r="O51" s="48"/>
      <c r="P51" s="48"/>
      <c r="Q51" s="48"/>
      <c r="R51"/>
      <c r="S51"/>
    </row>
    <row r="52" spans="4:19" ht="14.4" x14ac:dyDescent="0.3">
      <c r="E52" s="4" t="s">
        <v>53</v>
      </c>
      <c r="F52" s="48">
        <v>102644.12999999999</v>
      </c>
      <c r="G52" s="48">
        <v>90574.87000000001</v>
      </c>
      <c r="H52" s="48">
        <v>123861.93</v>
      </c>
      <c r="I52" s="48">
        <v>137308.65000000002</v>
      </c>
      <c r="J52" s="48">
        <v>30164.34</v>
      </c>
      <c r="K52" s="48"/>
      <c r="L52" s="48"/>
      <c r="M52" s="48"/>
      <c r="N52" s="48"/>
      <c r="O52" s="48"/>
      <c r="P52" s="48"/>
      <c r="Q52" s="48"/>
      <c r="R52"/>
      <c r="S52"/>
    </row>
    <row r="53" spans="4:19" ht="14.4" x14ac:dyDescent="0.3">
      <c r="E53" s="4" t="s">
        <v>54</v>
      </c>
      <c r="F53" s="48">
        <v>11158.25</v>
      </c>
      <c r="G53" s="48">
        <v>13909.28</v>
      </c>
      <c r="H53" s="48">
        <v>19182.069999999996</v>
      </c>
      <c r="I53" s="48">
        <v>19122.169999999998</v>
      </c>
      <c r="J53" s="48">
        <v>3660.1600000000003</v>
      </c>
      <c r="K53" s="48"/>
      <c r="L53" s="48"/>
      <c r="M53" s="48"/>
      <c r="N53" s="48"/>
      <c r="O53" s="48"/>
      <c r="P53" s="48"/>
      <c r="Q53" s="48"/>
      <c r="R53"/>
      <c r="S53"/>
    </row>
    <row r="54" spans="4:19" ht="14.4" x14ac:dyDescent="0.3">
      <c r="E54" s="4" t="s">
        <v>55</v>
      </c>
      <c r="F54" s="48">
        <v>68608.800000000003</v>
      </c>
      <c r="G54" s="48">
        <v>75510.7</v>
      </c>
      <c r="H54" s="48">
        <v>112868.60999999999</v>
      </c>
      <c r="I54" s="48">
        <v>116481.72</v>
      </c>
      <c r="J54" s="48">
        <v>33734.92</v>
      </c>
      <c r="K54" s="48"/>
      <c r="L54" s="48"/>
      <c r="M54" s="48"/>
      <c r="N54" s="48"/>
      <c r="O54" s="48"/>
      <c r="P54" s="48"/>
      <c r="Q54" s="48"/>
      <c r="R54"/>
      <c r="S54"/>
    </row>
    <row r="55" spans="4:19" ht="14.4" x14ac:dyDescent="0.3">
      <c r="E55" s="4" t="s">
        <v>56</v>
      </c>
      <c r="F55" s="48">
        <v>85022.200000000012</v>
      </c>
      <c r="G55" s="48">
        <v>87018.4</v>
      </c>
      <c r="H55" s="48">
        <v>122000.95999999999</v>
      </c>
      <c r="I55" s="48">
        <v>135276.48000000001</v>
      </c>
      <c r="J55" s="48">
        <v>35841.67</v>
      </c>
      <c r="K55" s="48"/>
      <c r="L55" s="48"/>
      <c r="M55" s="48"/>
      <c r="N55" s="48"/>
      <c r="O55" s="48"/>
      <c r="P55" s="48"/>
      <c r="Q55" s="48"/>
      <c r="R55"/>
      <c r="S55"/>
    </row>
    <row r="56" spans="4:19" ht="14.4" x14ac:dyDescent="0.3">
      <c r="E56" s="4" t="s">
        <v>57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/>
      <c r="Q56" s="48"/>
      <c r="R56"/>
      <c r="S56"/>
    </row>
    <row r="57" spans="4:19" ht="14.4" x14ac:dyDescent="0.3">
      <c r="E57" s="4" t="s">
        <v>58</v>
      </c>
      <c r="F57" s="48">
        <v>80719.08</v>
      </c>
      <c r="G57" s="48">
        <v>67404.63</v>
      </c>
      <c r="H57" s="48">
        <v>86893.659999999989</v>
      </c>
      <c r="I57" s="48">
        <v>78975.950000000012</v>
      </c>
      <c r="J57" s="48">
        <v>26276.440000000002</v>
      </c>
      <c r="K57" s="48"/>
      <c r="L57" s="48"/>
      <c r="M57" s="48"/>
      <c r="N57" s="48"/>
      <c r="O57" s="48"/>
      <c r="P57" s="48"/>
      <c r="Q57" s="48"/>
      <c r="R57"/>
      <c r="S57"/>
    </row>
    <row r="58" spans="4:19" ht="14.4" x14ac:dyDescent="0.3">
      <c r="E58" s="4" t="s">
        <v>59</v>
      </c>
      <c r="F58" s="48">
        <v>150661.19</v>
      </c>
      <c r="G58" s="48">
        <v>152624.69999999998</v>
      </c>
      <c r="H58" s="48">
        <v>197887.55</v>
      </c>
      <c r="I58" s="48">
        <v>201462.03999999998</v>
      </c>
      <c r="J58" s="48">
        <v>58968.79</v>
      </c>
      <c r="K58" s="48"/>
      <c r="L58" s="48"/>
      <c r="M58" s="48"/>
      <c r="N58" s="48"/>
      <c r="O58" s="48"/>
      <c r="P58" s="48"/>
      <c r="Q58" s="48"/>
      <c r="R58"/>
      <c r="S58"/>
    </row>
    <row r="59" spans="4:19" ht="14.4" x14ac:dyDescent="0.3">
      <c r="E59" s="4" t="s">
        <v>60</v>
      </c>
      <c r="F59" s="48">
        <v>6232.6900000000005</v>
      </c>
      <c r="G59" s="48">
        <v>7139.23</v>
      </c>
      <c r="H59" s="48">
        <v>14137.369999999999</v>
      </c>
      <c r="I59" s="48">
        <v>14973.98</v>
      </c>
      <c r="J59" s="48">
        <v>4000.14</v>
      </c>
      <c r="K59" s="48"/>
      <c r="L59" s="48"/>
      <c r="M59" s="48"/>
      <c r="N59" s="48"/>
      <c r="O59" s="48"/>
      <c r="P59" s="48"/>
      <c r="Q59" s="48"/>
      <c r="R59"/>
      <c r="S59"/>
    </row>
    <row r="60" spans="4:19" ht="14.4" x14ac:dyDescent="0.3">
      <c r="E60" s="4" t="s">
        <v>61</v>
      </c>
      <c r="F60" s="48">
        <v>16602.060000000001</v>
      </c>
      <c r="G60" s="48">
        <v>18530.22</v>
      </c>
      <c r="H60" s="48">
        <v>21566.339999999997</v>
      </c>
      <c r="I60" s="48">
        <v>22200.090000000004</v>
      </c>
      <c r="J60" s="48">
        <v>10093.61</v>
      </c>
      <c r="K60" s="48"/>
      <c r="L60" s="48"/>
      <c r="M60" s="48"/>
      <c r="N60" s="48"/>
      <c r="O60" s="48"/>
      <c r="P60" s="48"/>
      <c r="Q60" s="48"/>
      <c r="R60"/>
      <c r="S60"/>
    </row>
    <row r="61" spans="4:19" ht="14.4" x14ac:dyDescent="0.3">
      <c r="E61" s="4" t="s">
        <v>62</v>
      </c>
      <c r="F61" s="48">
        <v>156454.66</v>
      </c>
      <c r="G61" s="48">
        <v>155543.57</v>
      </c>
      <c r="H61" s="48">
        <v>246153.94</v>
      </c>
      <c r="I61" s="48">
        <v>229256.37999999998</v>
      </c>
      <c r="J61" s="48">
        <v>75503.87</v>
      </c>
      <c r="K61" s="48"/>
      <c r="L61" s="48"/>
      <c r="M61" s="48"/>
      <c r="N61" s="48"/>
      <c r="O61" s="48"/>
      <c r="P61" s="48"/>
      <c r="Q61" s="48"/>
      <c r="R61"/>
      <c r="S61"/>
    </row>
    <row r="62" spans="4:19" ht="14.4" x14ac:dyDescent="0.3">
      <c r="E62" s="4" t="s">
        <v>63</v>
      </c>
      <c r="F62" s="48">
        <v>27837.120000000003</v>
      </c>
      <c r="G62" s="48">
        <v>25313.08</v>
      </c>
      <c r="H62" s="48">
        <v>33525.99</v>
      </c>
      <c r="I62" s="48">
        <v>32755.79</v>
      </c>
      <c r="J62" s="48">
        <v>11926.869999999999</v>
      </c>
      <c r="K62" s="48"/>
      <c r="L62" s="48"/>
      <c r="M62" s="48"/>
      <c r="N62" s="48"/>
      <c r="O62" s="48"/>
      <c r="P62" s="48"/>
      <c r="Q62" s="48"/>
      <c r="R62"/>
      <c r="S62"/>
    </row>
    <row r="63" spans="4:19" ht="14.4" x14ac:dyDescent="0.3">
      <c r="E63" s="4" t="s">
        <v>130</v>
      </c>
      <c r="F63" s="48">
        <v>46198.82</v>
      </c>
      <c r="G63" s="48">
        <v>47894.44</v>
      </c>
      <c r="H63" s="48">
        <v>82932.63</v>
      </c>
      <c r="I63" s="48">
        <v>75482.790000000008</v>
      </c>
      <c r="J63" s="48">
        <v>16875.810000000001</v>
      </c>
      <c r="K63" s="48"/>
      <c r="L63" s="48"/>
      <c r="M63" s="48"/>
      <c r="N63" s="48"/>
      <c r="O63" s="48"/>
      <c r="P63" s="48"/>
      <c r="Q63" s="48"/>
      <c r="R63"/>
      <c r="S63"/>
    </row>
    <row r="64" spans="4:19" ht="14.4" x14ac:dyDescent="0.3">
      <c r="D64" s="52" t="s">
        <v>131</v>
      </c>
      <c r="E64" s="52"/>
      <c r="F64" s="52">
        <v>1175114.1900000002</v>
      </c>
      <c r="G64" s="52">
        <v>1192918.05</v>
      </c>
      <c r="H64" s="52">
        <v>1653781.1099999999</v>
      </c>
      <c r="I64" s="52">
        <v>1608777.36</v>
      </c>
      <c r="J64" s="52">
        <v>484534.78999999992</v>
      </c>
      <c r="K64" s="52">
        <v>0</v>
      </c>
      <c r="L64" s="52">
        <v>0</v>
      </c>
      <c r="M64" s="52">
        <v>0</v>
      </c>
      <c r="N64" s="52">
        <v>0</v>
      </c>
      <c r="O64" s="52">
        <v>0</v>
      </c>
      <c r="P64" s="52"/>
      <c r="Q64" s="52"/>
      <c r="R64"/>
      <c r="S64"/>
    </row>
    <row r="65" spans="4:20" ht="14.4" x14ac:dyDescent="0.3"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4:20" ht="14.4" x14ac:dyDescent="0.3"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4:20" ht="14.4" x14ac:dyDescent="0.3">
      <c r="D67" s="4" t="s">
        <v>113</v>
      </c>
      <c r="E67" s="4" t="s">
        <v>45</v>
      </c>
      <c r="F67"/>
      <c r="G67"/>
      <c r="H67"/>
      <c r="I67"/>
      <c r="J67"/>
      <c r="K67"/>
      <c r="L67"/>
      <c r="M67"/>
      <c r="N67" s="7"/>
      <c r="O67" s="7"/>
      <c r="P67" s="7"/>
      <c r="Q67" s="7"/>
      <c r="R67" s="55"/>
      <c r="T67"/>
    </row>
    <row r="68" spans="4:20" ht="14.4" x14ac:dyDescent="0.3">
      <c r="D68" s="4" t="s">
        <v>114</v>
      </c>
      <c r="E68" s="4" t="s">
        <v>115</v>
      </c>
      <c r="F68"/>
      <c r="G68"/>
      <c r="H68"/>
      <c r="I68"/>
      <c r="J68"/>
      <c r="K68"/>
      <c r="L68"/>
      <c r="M68"/>
      <c r="N68" s="7"/>
      <c r="O68" s="7"/>
      <c r="P68" s="7"/>
      <c r="Q68" s="7"/>
      <c r="R68" s="55"/>
      <c r="T68"/>
    </row>
    <row r="69" spans="4:20" ht="15.6" x14ac:dyDescent="0.3">
      <c r="D69" s="4" t="s">
        <v>405</v>
      </c>
      <c r="E69" s="4" t="s">
        <v>406</v>
      </c>
      <c r="F69" s="56" t="s">
        <v>132</v>
      </c>
      <c r="N69" s="42"/>
    </row>
    <row r="70" spans="4:20" ht="14.4" x14ac:dyDescent="0.3">
      <c r="K70" s="44"/>
      <c r="L70" s="44"/>
      <c r="M70" s="44"/>
      <c r="N70"/>
      <c r="O70"/>
      <c r="P70"/>
      <c r="Q70"/>
      <c r="R70"/>
      <c r="S70"/>
    </row>
    <row r="71" spans="4:20" ht="14.4" x14ac:dyDescent="0.3">
      <c r="F71" s="4" t="s">
        <v>117</v>
      </c>
      <c r="R71"/>
      <c r="S71"/>
    </row>
    <row r="72" spans="4:20" ht="14.4" x14ac:dyDescent="0.3">
      <c r="D72" s="4" t="s">
        <v>120</v>
      </c>
      <c r="E72" s="4" t="s">
        <v>40</v>
      </c>
      <c r="F72" s="4" t="s">
        <v>121</v>
      </c>
      <c r="G72" s="4" t="s">
        <v>122</v>
      </c>
      <c r="H72" s="4" t="s">
        <v>123</v>
      </c>
      <c r="I72" s="4" t="s">
        <v>133</v>
      </c>
      <c r="J72" s="4" t="s">
        <v>134</v>
      </c>
      <c r="K72" s="4" t="s">
        <v>135</v>
      </c>
      <c r="L72" s="4" t="s">
        <v>136</v>
      </c>
      <c r="M72" s="4" t="s">
        <v>137</v>
      </c>
      <c r="N72" s="4" t="s">
        <v>138</v>
      </c>
      <c r="O72" s="4" t="s">
        <v>139</v>
      </c>
      <c r="P72" s="4" t="s">
        <v>140</v>
      </c>
      <c r="Q72" s="4" t="s">
        <v>141</v>
      </c>
      <c r="R72"/>
      <c r="S72"/>
    </row>
    <row r="73" spans="4:20" ht="14.4" x14ac:dyDescent="0.3">
      <c r="D73" s="4" t="s">
        <v>97</v>
      </c>
      <c r="E73" s="4" t="s">
        <v>46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/>
      <c r="S73"/>
    </row>
    <row r="74" spans="4:20" ht="14.4" x14ac:dyDescent="0.3">
      <c r="E74" s="4" t="s">
        <v>47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/>
      <c r="S74"/>
    </row>
    <row r="75" spans="4:20" ht="14.4" x14ac:dyDescent="0.3">
      <c r="E75" s="4" t="s">
        <v>48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/>
      <c r="S75"/>
    </row>
    <row r="76" spans="4:20" ht="14.4" x14ac:dyDescent="0.3">
      <c r="E76" s="4" t="s">
        <v>49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/>
      <c r="S76"/>
    </row>
    <row r="77" spans="4:20" ht="14.4" x14ac:dyDescent="0.3">
      <c r="E77" s="4" t="s">
        <v>50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/>
      <c r="S77"/>
    </row>
    <row r="78" spans="4:20" ht="14.4" x14ac:dyDescent="0.3">
      <c r="E78" s="4" t="s">
        <v>51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/>
      <c r="S78"/>
    </row>
    <row r="79" spans="4:20" ht="14.4" x14ac:dyDescent="0.3">
      <c r="E79" s="4" t="s">
        <v>52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/>
      <c r="S79"/>
    </row>
    <row r="80" spans="4:20" ht="14.4" x14ac:dyDescent="0.3">
      <c r="E80" s="4" t="s">
        <v>53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/>
      <c r="S80"/>
    </row>
    <row r="81" spans="4:19" ht="14.4" x14ac:dyDescent="0.3">
      <c r="E81" s="4" t="s">
        <v>54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/>
      <c r="S81"/>
    </row>
    <row r="82" spans="4:19" ht="14.4" x14ac:dyDescent="0.3">
      <c r="E82" s="4" t="s">
        <v>55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/>
      <c r="S82"/>
    </row>
    <row r="83" spans="4:19" ht="14.4" x14ac:dyDescent="0.3">
      <c r="E83" s="4" t="s">
        <v>56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/>
      <c r="S83"/>
    </row>
    <row r="84" spans="4:19" ht="14.4" x14ac:dyDescent="0.3">
      <c r="E84" s="4" t="s">
        <v>57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/>
      <c r="S84"/>
    </row>
    <row r="85" spans="4:19" ht="14.4" x14ac:dyDescent="0.3">
      <c r="E85" s="4" t="s">
        <v>58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/>
      <c r="S85"/>
    </row>
    <row r="86" spans="4:19" ht="14.4" x14ac:dyDescent="0.3">
      <c r="E86" s="4" t="s">
        <v>59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/>
      <c r="S86"/>
    </row>
    <row r="87" spans="4:19" ht="14.4" x14ac:dyDescent="0.3">
      <c r="E87" s="4" t="s">
        <v>60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/>
      <c r="S87"/>
    </row>
    <row r="88" spans="4:19" ht="14.4" x14ac:dyDescent="0.3">
      <c r="E88" s="4" t="s">
        <v>61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/>
      <c r="S88"/>
    </row>
    <row r="89" spans="4:19" ht="14.4" x14ac:dyDescent="0.3">
      <c r="E89" s="4" t="s">
        <v>62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/>
      <c r="S89"/>
    </row>
    <row r="90" spans="4:19" ht="14.4" x14ac:dyDescent="0.3">
      <c r="E90" s="4" t="s">
        <v>63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/>
      <c r="S90"/>
    </row>
    <row r="91" spans="4:19" x14ac:dyDescent="0.3">
      <c r="E91" s="4" t="s">
        <v>130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55"/>
    </row>
    <row r="92" spans="4:19" x14ac:dyDescent="0.3">
      <c r="D92" s="52" t="s">
        <v>131</v>
      </c>
      <c r="E92" s="52"/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5"/>
    </row>
    <row r="93" spans="4:19" ht="14.4" x14ac:dyDescent="0.3">
      <c r="D93"/>
      <c r="E93"/>
      <c r="F93"/>
      <c r="G93"/>
      <c r="H93"/>
      <c r="I93"/>
      <c r="J93"/>
      <c r="K93"/>
      <c r="L93"/>
      <c r="M93"/>
      <c r="N93" s="7"/>
      <c r="O93" s="7"/>
      <c r="P93" s="7"/>
      <c r="Q93" s="7"/>
      <c r="R93" s="55"/>
    </row>
    <row r="94" spans="4:19" ht="14.4" x14ac:dyDescent="0.3">
      <c r="D94"/>
      <c r="E94"/>
      <c r="F94"/>
      <c r="G94"/>
      <c r="H94"/>
      <c r="I94"/>
      <c r="J94"/>
      <c r="K94"/>
      <c r="L94"/>
      <c r="M94"/>
      <c r="N94" s="7"/>
      <c r="O94" s="7"/>
      <c r="P94" s="7"/>
      <c r="Q94" s="7"/>
      <c r="R94" s="55"/>
    </row>
    <row r="95" spans="4:19" ht="14.4" x14ac:dyDescent="0.3">
      <c r="D95"/>
      <c r="E95"/>
      <c r="F95"/>
      <c r="G95"/>
      <c r="H95"/>
      <c r="I95"/>
      <c r="J95"/>
      <c r="K95"/>
      <c r="L95"/>
      <c r="M95"/>
      <c r="N95" s="7"/>
      <c r="O95" s="7"/>
      <c r="P95" s="7"/>
      <c r="Q95" s="7"/>
      <c r="R95" s="55"/>
    </row>
    <row r="96" spans="4:19" ht="14.4" x14ac:dyDescent="0.3">
      <c r="D96"/>
      <c r="E96"/>
      <c r="F96"/>
      <c r="G96"/>
      <c r="H96"/>
      <c r="I96"/>
      <c r="J96"/>
      <c r="K96"/>
      <c r="L96"/>
      <c r="M96"/>
      <c r="N96" s="7"/>
      <c r="O96" s="7"/>
      <c r="P96" s="7"/>
      <c r="Q96" s="7"/>
      <c r="R96" s="55"/>
    </row>
    <row r="97" spans="2:22" x14ac:dyDescent="0.3">
      <c r="D97" s="4" t="s">
        <v>113</v>
      </c>
      <c r="E97" s="4" t="s">
        <v>45</v>
      </c>
      <c r="O97" s="7"/>
      <c r="P97" s="7"/>
      <c r="Q97" s="7"/>
      <c r="R97" s="55"/>
    </row>
    <row r="98" spans="2:22" x14ac:dyDescent="0.3">
      <c r="D98" s="4" t="s">
        <v>114</v>
      </c>
      <c r="E98" s="4" t="s">
        <v>115</v>
      </c>
      <c r="O98" s="7"/>
      <c r="P98" s="7"/>
      <c r="Q98" s="7"/>
      <c r="R98" s="55"/>
    </row>
    <row r="99" spans="2:22" ht="15.6" x14ac:dyDescent="0.3">
      <c r="D99" s="4" t="s">
        <v>405</v>
      </c>
      <c r="E99" s="4" t="s">
        <v>30</v>
      </c>
      <c r="N99" s="42" t="s">
        <v>116</v>
      </c>
    </row>
    <row r="100" spans="2:22" x14ac:dyDescent="0.3">
      <c r="K100" s="44"/>
      <c r="L100" s="44"/>
      <c r="M100" s="44"/>
      <c r="N100" s="44"/>
      <c r="O100" s="44"/>
      <c r="P100" s="44"/>
      <c r="Q100" s="44"/>
      <c r="R100" s="45" t="s">
        <v>156</v>
      </c>
      <c r="S100" s="46" t="s">
        <v>156</v>
      </c>
      <c r="T100" s="46" t="s">
        <v>156</v>
      </c>
      <c r="V100" s="60" t="s">
        <v>157</v>
      </c>
    </row>
    <row r="101" spans="2:22" ht="14.4" x14ac:dyDescent="0.3">
      <c r="F101" s="4" t="s">
        <v>117</v>
      </c>
      <c r="J101"/>
      <c r="K101"/>
      <c r="L101"/>
      <c r="M101"/>
      <c r="N101"/>
      <c r="O101" s="5"/>
      <c r="P101" s="5"/>
      <c r="Q101" s="5"/>
      <c r="R101" s="45" t="s">
        <v>118</v>
      </c>
      <c r="S101" s="46" t="s">
        <v>119</v>
      </c>
      <c r="T101" s="46" t="s">
        <v>119</v>
      </c>
      <c r="V101" s="146" t="s">
        <v>159</v>
      </c>
    </row>
    <row r="102" spans="2:22" x14ac:dyDescent="0.3">
      <c r="D102" s="4" t="s">
        <v>120</v>
      </c>
      <c r="E102" s="4" t="s">
        <v>40</v>
      </c>
      <c r="F102" s="4" t="s">
        <v>121</v>
      </c>
      <c r="G102" s="4" t="s">
        <v>122</v>
      </c>
      <c r="H102" s="4" t="s">
        <v>123</v>
      </c>
      <c r="I102" s="4" t="s">
        <v>124</v>
      </c>
      <c r="J102" s="5" t="s">
        <v>102</v>
      </c>
      <c r="K102" s="5" t="s">
        <v>103</v>
      </c>
      <c r="L102" s="5" t="s">
        <v>104</v>
      </c>
      <c r="M102" s="5" t="s">
        <v>105</v>
      </c>
      <c r="N102" s="5" t="s">
        <v>106</v>
      </c>
      <c r="O102" s="5" t="s">
        <v>107</v>
      </c>
      <c r="P102" s="5" t="s">
        <v>108</v>
      </c>
      <c r="Q102" s="5" t="s">
        <v>109</v>
      </c>
      <c r="R102" s="45" t="s">
        <v>127</v>
      </c>
      <c r="S102" s="46" t="s">
        <v>10</v>
      </c>
      <c r="T102" s="46" t="s">
        <v>128</v>
      </c>
      <c r="V102" s="146"/>
    </row>
    <row r="103" spans="2:22" x14ac:dyDescent="0.3">
      <c r="B103" s="33" t="s">
        <v>46</v>
      </c>
      <c r="C103" s="33" t="s">
        <v>6</v>
      </c>
      <c r="D103" s="4" t="s">
        <v>97</v>
      </c>
      <c r="E103" s="4" t="s">
        <v>46</v>
      </c>
      <c r="F103" s="48">
        <v>88838.079999999987</v>
      </c>
      <c r="G103" s="48">
        <v>89142.05</v>
      </c>
      <c r="H103" s="48">
        <v>98435.83</v>
      </c>
      <c r="I103" s="48">
        <v>95101.74</v>
      </c>
      <c r="J103" s="49">
        <v>106529.53215293582</v>
      </c>
      <c r="K103" s="49">
        <v>106529.53215293582</v>
      </c>
      <c r="L103" s="49">
        <v>106529.53215293582</v>
      </c>
      <c r="M103" s="49">
        <v>106529.53215293582</v>
      </c>
      <c r="N103" s="49">
        <v>106529.53215293582</v>
      </c>
      <c r="O103" s="49">
        <v>106529.53215293582</v>
      </c>
      <c r="P103" s="49">
        <v>106529.53215293582</v>
      </c>
      <c r="Q103" s="49">
        <v>106529.53215293582</v>
      </c>
      <c r="R103" s="50">
        <v>1224000</v>
      </c>
      <c r="S103" s="51">
        <v>1327000</v>
      </c>
      <c r="T103" s="51">
        <v>110583.33333333333</v>
      </c>
      <c r="V103" s="7">
        <v>-103000</v>
      </c>
    </row>
    <row r="104" spans="2:22" x14ac:dyDescent="0.3">
      <c r="B104" s="33" t="s">
        <v>47</v>
      </c>
      <c r="C104" s="33" t="s">
        <v>6</v>
      </c>
      <c r="E104" s="4" t="s">
        <v>47</v>
      </c>
      <c r="F104" s="48">
        <v>156807.06</v>
      </c>
      <c r="G104" s="48">
        <v>170404.47</v>
      </c>
      <c r="H104" s="48">
        <v>233522.75</v>
      </c>
      <c r="I104" s="48">
        <v>206519.8</v>
      </c>
      <c r="J104" s="49">
        <v>231336.01629494765</v>
      </c>
      <c r="K104" s="49">
        <v>231336.01629494765</v>
      </c>
      <c r="L104" s="49">
        <v>231336.01629494765</v>
      </c>
      <c r="M104" s="49">
        <v>231336.01629494765</v>
      </c>
      <c r="N104" s="49">
        <v>231336.01629494765</v>
      </c>
      <c r="O104" s="49">
        <v>231336.01629494765</v>
      </c>
      <c r="P104" s="49">
        <v>231336.01629494765</v>
      </c>
      <c r="Q104" s="49">
        <v>231336.01629494765</v>
      </c>
      <c r="R104" s="50">
        <v>2618000</v>
      </c>
      <c r="S104" s="51">
        <v>2145000</v>
      </c>
      <c r="T104" s="51">
        <v>178750</v>
      </c>
      <c r="V104" s="7">
        <v>473000</v>
      </c>
    </row>
    <row r="105" spans="2:22" x14ac:dyDescent="0.3">
      <c r="B105" s="33" t="s">
        <v>48</v>
      </c>
      <c r="C105" s="33" t="s">
        <v>6</v>
      </c>
      <c r="E105" s="4" t="s">
        <v>48</v>
      </c>
      <c r="F105" s="48">
        <v>0</v>
      </c>
      <c r="G105" s="48">
        <v>0</v>
      </c>
      <c r="H105" s="48">
        <v>0</v>
      </c>
      <c r="I105" s="48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50">
        <v>0</v>
      </c>
      <c r="S105" s="51">
        <v>0</v>
      </c>
      <c r="T105" s="51">
        <v>0</v>
      </c>
      <c r="V105" s="7">
        <v>0</v>
      </c>
    </row>
    <row r="106" spans="2:22" x14ac:dyDescent="0.3">
      <c r="B106" s="33" t="s">
        <v>49</v>
      </c>
      <c r="C106" s="33" t="s">
        <v>6</v>
      </c>
      <c r="E106" s="4" t="s">
        <v>49</v>
      </c>
      <c r="F106" s="48">
        <v>20100.599999999999</v>
      </c>
      <c r="G106" s="48">
        <v>22984.170000000002</v>
      </c>
      <c r="H106" s="48">
        <v>34057.82</v>
      </c>
      <c r="I106" s="48">
        <v>24365.68</v>
      </c>
      <c r="J106" s="49">
        <v>27293.554155666821</v>
      </c>
      <c r="K106" s="49">
        <v>27293.554155666821</v>
      </c>
      <c r="L106" s="49">
        <v>27293.554155666821</v>
      </c>
      <c r="M106" s="49">
        <v>27293.554155666821</v>
      </c>
      <c r="N106" s="49">
        <v>27293.554155666821</v>
      </c>
      <c r="O106" s="49">
        <v>27293.554155666821</v>
      </c>
      <c r="P106" s="49">
        <v>27293.554155666821</v>
      </c>
      <c r="Q106" s="49">
        <v>27293.554155666821</v>
      </c>
      <c r="R106" s="50">
        <v>320000</v>
      </c>
      <c r="S106" s="51">
        <v>349000</v>
      </c>
      <c r="T106" s="51">
        <v>29083.333333333332</v>
      </c>
      <c r="V106" s="7">
        <v>-29000</v>
      </c>
    </row>
    <row r="107" spans="2:22" x14ac:dyDescent="0.3">
      <c r="B107" s="33" t="s">
        <v>50</v>
      </c>
      <c r="C107" s="33" t="s">
        <v>6</v>
      </c>
      <c r="E107" s="4" t="s">
        <v>50</v>
      </c>
      <c r="F107" s="48">
        <v>72435.22</v>
      </c>
      <c r="G107" s="48">
        <v>79770.13</v>
      </c>
      <c r="H107" s="48">
        <v>104629.87</v>
      </c>
      <c r="I107" s="48">
        <v>88610.530000000013</v>
      </c>
      <c r="J107" s="49">
        <v>99258.313304506155</v>
      </c>
      <c r="K107" s="49">
        <v>99258.313304506155</v>
      </c>
      <c r="L107" s="49">
        <v>99258.313304506155</v>
      </c>
      <c r="M107" s="49">
        <v>99258.313304506155</v>
      </c>
      <c r="N107" s="49">
        <v>99258.313304506155</v>
      </c>
      <c r="O107" s="49">
        <v>99258.313304506155</v>
      </c>
      <c r="P107" s="49">
        <v>99258.313304506155</v>
      </c>
      <c r="Q107" s="49">
        <v>99258.313304506155</v>
      </c>
      <c r="R107" s="50">
        <v>1140000</v>
      </c>
      <c r="S107" s="51">
        <v>960000</v>
      </c>
      <c r="T107" s="51">
        <v>80000</v>
      </c>
      <c r="V107" s="7">
        <v>180000</v>
      </c>
    </row>
    <row r="108" spans="2:22" x14ac:dyDescent="0.3">
      <c r="B108" s="33" t="s">
        <v>51</v>
      </c>
      <c r="C108" s="33" t="s">
        <v>6</v>
      </c>
      <c r="E108" s="4" t="s">
        <v>51</v>
      </c>
      <c r="F108" s="48">
        <v>28333.210000000003</v>
      </c>
      <c r="G108" s="48">
        <v>29071.56</v>
      </c>
      <c r="H108" s="48">
        <v>36210.21</v>
      </c>
      <c r="I108" s="48">
        <v>36613.160000000003</v>
      </c>
      <c r="J108" s="49">
        <v>41012.738625398277</v>
      </c>
      <c r="K108" s="49">
        <v>41012.738625398277</v>
      </c>
      <c r="L108" s="49">
        <v>41012.738625398277</v>
      </c>
      <c r="M108" s="49">
        <v>41012.738625398277</v>
      </c>
      <c r="N108" s="49">
        <v>41012.738625398277</v>
      </c>
      <c r="O108" s="49">
        <v>41012.738625398277</v>
      </c>
      <c r="P108" s="49">
        <v>41012.738625398277</v>
      </c>
      <c r="Q108" s="49">
        <v>41012.738625398277</v>
      </c>
      <c r="R108" s="50">
        <v>458000</v>
      </c>
      <c r="S108" s="51">
        <v>387000</v>
      </c>
      <c r="T108" s="51">
        <v>32250</v>
      </c>
      <c r="V108" s="7">
        <v>71000</v>
      </c>
    </row>
    <row r="109" spans="2:22" x14ac:dyDescent="0.3">
      <c r="B109" s="33" t="s">
        <v>52</v>
      </c>
      <c r="C109" s="33" t="s">
        <v>6</v>
      </c>
      <c r="E109" s="4" t="s">
        <v>52</v>
      </c>
      <c r="F109" s="48">
        <v>56461.020000000004</v>
      </c>
      <c r="G109" s="48">
        <v>60082.549999999996</v>
      </c>
      <c r="H109" s="48">
        <v>85913.58</v>
      </c>
      <c r="I109" s="48">
        <v>94270.409999999989</v>
      </c>
      <c r="J109" s="49">
        <v>105598.30633136092</v>
      </c>
      <c r="K109" s="49">
        <v>105598.30633136092</v>
      </c>
      <c r="L109" s="49">
        <v>105598.30633136092</v>
      </c>
      <c r="M109" s="49">
        <v>105598.30633136092</v>
      </c>
      <c r="N109" s="49">
        <v>105598.30633136092</v>
      </c>
      <c r="O109" s="49">
        <v>105598.30633136092</v>
      </c>
      <c r="P109" s="49">
        <v>105598.30633136092</v>
      </c>
      <c r="Q109" s="49">
        <v>105598.30633136092</v>
      </c>
      <c r="R109" s="50">
        <v>1142000</v>
      </c>
      <c r="S109" s="51">
        <v>839000</v>
      </c>
      <c r="T109" s="51">
        <v>69916.666666666672</v>
      </c>
      <c r="V109" s="7">
        <v>303000</v>
      </c>
    </row>
    <row r="110" spans="2:22" x14ac:dyDescent="0.3">
      <c r="B110" s="33" t="s">
        <v>53</v>
      </c>
      <c r="C110" s="33" t="s">
        <v>6</v>
      </c>
      <c r="E110" s="4" t="s">
        <v>53</v>
      </c>
      <c r="F110" s="48">
        <v>102644.12999999999</v>
      </c>
      <c r="G110" s="48">
        <v>90574.87000000001</v>
      </c>
      <c r="H110" s="48">
        <v>123861.93</v>
      </c>
      <c r="I110" s="48">
        <v>137308.65000000002</v>
      </c>
      <c r="J110" s="49">
        <v>153808.18736913975</v>
      </c>
      <c r="K110" s="49">
        <v>153808.18736913975</v>
      </c>
      <c r="L110" s="49">
        <v>153808.18736913975</v>
      </c>
      <c r="M110" s="49">
        <v>153808.18736913975</v>
      </c>
      <c r="N110" s="49">
        <v>153808.18736913975</v>
      </c>
      <c r="O110" s="49">
        <v>153808.18736913975</v>
      </c>
      <c r="P110" s="49">
        <v>153808.18736913975</v>
      </c>
      <c r="Q110" s="49">
        <v>153808.18736913975</v>
      </c>
      <c r="R110" s="50">
        <v>1685000</v>
      </c>
      <c r="S110" s="51">
        <v>1800000</v>
      </c>
      <c r="T110" s="51">
        <v>150000</v>
      </c>
      <c r="V110" s="7">
        <v>-115000</v>
      </c>
    </row>
    <row r="111" spans="2:22" x14ac:dyDescent="0.3">
      <c r="B111" s="33" t="s">
        <v>54</v>
      </c>
      <c r="C111" s="33" t="s">
        <v>6</v>
      </c>
      <c r="E111" s="4" t="s">
        <v>54</v>
      </c>
      <c r="F111" s="48">
        <v>11158.25</v>
      </c>
      <c r="G111" s="48">
        <v>13909.28</v>
      </c>
      <c r="H111" s="48">
        <v>19182.069999999996</v>
      </c>
      <c r="I111" s="48">
        <v>19122.169999999998</v>
      </c>
      <c r="J111" s="49">
        <v>21419.963755120618</v>
      </c>
      <c r="K111" s="49">
        <v>21419.963755120618</v>
      </c>
      <c r="L111" s="49">
        <v>21419.963755120618</v>
      </c>
      <c r="M111" s="49">
        <v>21419.963755120618</v>
      </c>
      <c r="N111" s="49">
        <v>21419.963755120618</v>
      </c>
      <c r="O111" s="49">
        <v>21419.963755120618</v>
      </c>
      <c r="P111" s="49">
        <v>21419.963755120618</v>
      </c>
      <c r="Q111" s="49">
        <v>21419.963755120618</v>
      </c>
      <c r="R111" s="50">
        <v>235000</v>
      </c>
      <c r="S111" s="51">
        <v>227000</v>
      </c>
      <c r="T111" s="51">
        <v>18916.666666666668</v>
      </c>
      <c r="V111" s="7">
        <v>8000</v>
      </c>
    </row>
    <row r="112" spans="2:22" x14ac:dyDescent="0.3">
      <c r="B112" s="33" t="s">
        <v>55</v>
      </c>
      <c r="C112" s="33" t="s">
        <v>6</v>
      </c>
      <c r="E112" s="4" t="s">
        <v>55</v>
      </c>
      <c r="F112" s="48">
        <v>68608.800000000003</v>
      </c>
      <c r="G112" s="48">
        <v>75510.7</v>
      </c>
      <c r="H112" s="48">
        <v>112868.60999999999</v>
      </c>
      <c r="I112" s="48">
        <v>116481.72</v>
      </c>
      <c r="J112" s="49">
        <v>130478.6130723714</v>
      </c>
      <c r="K112" s="49">
        <v>130478.6130723714</v>
      </c>
      <c r="L112" s="49">
        <v>130478.6130723714</v>
      </c>
      <c r="M112" s="49">
        <v>130478.6130723714</v>
      </c>
      <c r="N112" s="49">
        <v>130478.6130723714</v>
      </c>
      <c r="O112" s="49">
        <v>130478.6130723714</v>
      </c>
      <c r="P112" s="49">
        <v>130478.6130723714</v>
      </c>
      <c r="Q112" s="49">
        <v>130478.6130723714</v>
      </c>
      <c r="R112" s="50">
        <v>1417000</v>
      </c>
      <c r="S112" s="51">
        <v>806000</v>
      </c>
      <c r="T112" s="51">
        <v>67166.666666666672</v>
      </c>
      <c r="V112" s="7">
        <v>611000</v>
      </c>
    </row>
    <row r="113" spans="2:22" x14ac:dyDescent="0.3">
      <c r="B113" s="33" t="s">
        <v>56</v>
      </c>
      <c r="C113" s="33" t="s">
        <v>6</v>
      </c>
      <c r="E113" s="4" t="s">
        <v>56</v>
      </c>
      <c r="F113" s="48">
        <v>85022.200000000012</v>
      </c>
      <c r="G113" s="48">
        <v>87018.4</v>
      </c>
      <c r="H113" s="48">
        <v>122000.95999999999</v>
      </c>
      <c r="I113" s="48">
        <v>135276.48000000001</v>
      </c>
      <c r="J113" s="49">
        <v>151531.82397815204</v>
      </c>
      <c r="K113" s="49">
        <v>151531.82397815204</v>
      </c>
      <c r="L113" s="49">
        <v>151531.82397815204</v>
      </c>
      <c r="M113" s="49">
        <v>151531.82397815204</v>
      </c>
      <c r="N113" s="49">
        <v>151531.82397815204</v>
      </c>
      <c r="O113" s="49">
        <v>151531.82397815204</v>
      </c>
      <c r="P113" s="49">
        <v>151531.82397815204</v>
      </c>
      <c r="Q113" s="49">
        <v>151531.82397815204</v>
      </c>
      <c r="R113" s="50">
        <v>1642000</v>
      </c>
      <c r="S113" s="51">
        <v>2450000</v>
      </c>
      <c r="T113" s="51">
        <v>204166.66666666666</v>
      </c>
      <c r="V113" s="7">
        <v>-808000</v>
      </c>
    </row>
    <row r="114" spans="2:22" x14ac:dyDescent="0.3">
      <c r="B114" s="33" t="s">
        <v>57</v>
      </c>
      <c r="C114" s="33" t="s">
        <v>6</v>
      </c>
      <c r="E114" s="4" t="s">
        <v>57</v>
      </c>
      <c r="F114" s="48">
        <v>0</v>
      </c>
      <c r="G114" s="48">
        <v>0</v>
      </c>
      <c r="H114" s="48">
        <v>0</v>
      </c>
      <c r="I114" s="48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>
        <v>0</v>
      </c>
      <c r="R114" s="50">
        <v>0</v>
      </c>
      <c r="S114" s="51">
        <v>0</v>
      </c>
      <c r="T114" s="51">
        <v>0</v>
      </c>
      <c r="V114" s="7">
        <v>0</v>
      </c>
    </row>
    <row r="115" spans="2:22" x14ac:dyDescent="0.3">
      <c r="B115" s="33" t="s">
        <v>58</v>
      </c>
      <c r="C115" s="33" t="s">
        <v>6</v>
      </c>
      <c r="E115" s="4" t="s">
        <v>58</v>
      </c>
      <c r="F115" s="48">
        <v>80719.08</v>
      </c>
      <c r="G115" s="48">
        <v>67404.63</v>
      </c>
      <c r="H115" s="48">
        <v>86893.659999999989</v>
      </c>
      <c r="I115" s="48">
        <v>78975.950000000012</v>
      </c>
      <c r="J115" s="49">
        <v>88466.004984069179</v>
      </c>
      <c r="K115" s="49">
        <v>88466.004984069179</v>
      </c>
      <c r="L115" s="49">
        <v>88466.004984069179</v>
      </c>
      <c r="M115" s="49">
        <v>88466.004984069179</v>
      </c>
      <c r="N115" s="49">
        <v>88466.004984069179</v>
      </c>
      <c r="O115" s="49">
        <v>88466.004984069179</v>
      </c>
      <c r="P115" s="49">
        <v>88466.004984069179</v>
      </c>
      <c r="Q115" s="49">
        <v>88466.004984069179</v>
      </c>
      <c r="R115" s="50">
        <v>1022000</v>
      </c>
      <c r="S115" s="51">
        <v>1285000</v>
      </c>
      <c r="T115" s="51">
        <v>107083.33333333333</v>
      </c>
      <c r="V115" s="7">
        <v>-263000</v>
      </c>
    </row>
    <row r="116" spans="2:22" x14ac:dyDescent="0.3">
      <c r="B116" s="33" t="s">
        <v>59</v>
      </c>
      <c r="C116" s="33" t="s">
        <v>6</v>
      </c>
      <c r="E116" s="4" t="s">
        <v>59</v>
      </c>
      <c r="F116" s="48">
        <v>150661.19</v>
      </c>
      <c r="G116" s="48">
        <v>152624.69999999998</v>
      </c>
      <c r="H116" s="48">
        <v>197887.55</v>
      </c>
      <c r="I116" s="48">
        <v>201462.03999999998</v>
      </c>
      <c r="J116" s="49">
        <v>225670.49633136092</v>
      </c>
      <c r="K116" s="49">
        <v>225670.49633136092</v>
      </c>
      <c r="L116" s="49">
        <v>225670.49633136092</v>
      </c>
      <c r="M116" s="49">
        <v>225670.49633136092</v>
      </c>
      <c r="N116" s="49">
        <v>225670.49633136092</v>
      </c>
      <c r="O116" s="49">
        <v>225670.49633136092</v>
      </c>
      <c r="P116" s="49">
        <v>225670.49633136092</v>
      </c>
      <c r="Q116" s="49">
        <v>225670.49633136092</v>
      </c>
      <c r="R116" s="50">
        <v>2508000</v>
      </c>
      <c r="S116" s="51">
        <v>2358000</v>
      </c>
      <c r="T116" s="51">
        <v>196500</v>
      </c>
      <c r="V116" s="7">
        <v>150000</v>
      </c>
    </row>
    <row r="117" spans="2:22" x14ac:dyDescent="0.3">
      <c r="B117" s="33" t="s">
        <v>60</v>
      </c>
      <c r="C117" s="33" t="s">
        <v>6</v>
      </c>
      <c r="E117" s="4" t="s">
        <v>60</v>
      </c>
      <c r="F117" s="48">
        <v>6232.6900000000005</v>
      </c>
      <c r="G117" s="48">
        <v>7139.23</v>
      </c>
      <c r="H117" s="48">
        <v>14137.369999999999</v>
      </c>
      <c r="I117" s="48">
        <v>14973.98</v>
      </c>
      <c r="J117" s="49">
        <v>16773.31123350023</v>
      </c>
      <c r="K117" s="49">
        <v>16773.31123350023</v>
      </c>
      <c r="L117" s="49">
        <v>16773.31123350023</v>
      </c>
      <c r="M117" s="49">
        <v>16773.31123350023</v>
      </c>
      <c r="N117" s="49">
        <v>16773.31123350023</v>
      </c>
      <c r="O117" s="49">
        <v>16773.31123350023</v>
      </c>
      <c r="P117" s="49">
        <v>16773.31123350023</v>
      </c>
      <c r="Q117" s="49">
        <v>16773.31123350023</v>
      </c>
      <c r="R117" s="50">
        <v>177000</v>
      </c>
      <c r="S117" s="51">
        <v>172000</v>
      </c>
      <c r="T117" s="51">
        <v>14333.333333333334</v>
      </c>
      <c r="V117" s="7">
        <v>5000</v>
      </c>
    </row>
    <row r="118" spans="2:22" x14ac:dyDescent="0.3">
      <c r="B118" s="33" t="s">
        <v>61</v>
      </c>
      <c r="C118" s="33" t="s">
        <v>6</v>
      </c>
      <c r="E118" s="4" t="s">
        <v>61</v>
      </c>
      <c r="F118" s="48">
        <v>16602.060000000001</v>
      </c>
      <c r="G118" s="48">
        <v>18530.22</v>
      </c>
      <c r="H118" s="48">
        <v>21566.339999999997</v>
      </c>
      <c r="I118" s="48">
        <v>22200.090000000004</v>
      </c>
      <c r="J118" s="49">
        <v>24867.738502503416</v>
      </c>
      <c r="K118" s="49">
        <v>24867.738502503416</v>
      </c>
      <c r="L118" s="49">
        <v>24867.738502503416</v>
      </c>
      <c r="M118" s="49">
        <v>24867.738502503416</v>
      </c>
      <c r="N118" s="49">
        <v>24867.738502503416</v>
      </c>
      <c r="O118" s="49">
        <v>24867.738502503416</v>
      </c>
      <c r="P118" s="49">
        <v>24867.738502503416</v>
      </c>
      <c r="Q118" s="49">
        <v>24867.738502503416</v>
      </c>
      <c r="R118" s="50">
        <v>278000</v>
      </c>
      <c r="S118" s="51">
        <v>257000</v>
      </c>
      <c r="T118" s="51">
        <v>21416.666666666668</v>
      </c>
      <c r="V118" s="7">
        <v>21000</v>
      </c>
    </row>
    <row r="119" spans="2:22" x14ac:dyDescent="0.3">
      <c r="B119" s="33" t="s">
        <v>62</v>
      </c>
      <c r="C119" s="33" t="s">
        <v>6</v>
      </c>
      <c r="E119" s="4" t="s">
        <v>62</v>
      </c>
      <c r="F119" s="48">
        <v>156454.66</v>
      </c>
      <c r="G119" s="48">
        <v>155543.57</v>
      </c>
      <c r="H119" s="48">
        <v>246153.94</v>
      </c>
      <c r="I119" s="48">
        <v>229256.37999999998</v>
      </c>
      <c r="J119" s="49">
        <v>256804.71150659991</v>
      </c>
      <c r="K119" s="49">
        <v>256804.71150659991</v>
      </c>
      <c r="L119" s="49">
        <v>256804.71150659991</v>
      </c>
      <c r="M119" s="49">
        <v>256804.71150659991</v>
      </c>
      <c r="N119" s="49">
        <v>256804.71150659991</v>
      </c>
      <c r="O119" s="49">
        <v>256804.71150659991</v>
      </c>
      <c r="P119" s="49">
        <v>256804.71150659991</v>
      </c>
      <c r="Q119" s="49">
        <v>256804.71150659991</v>
      </c>
      <c r="R119" s="50">
        <v>2842000</v>
      </c>
      <c r="S119" s="51">
        <v>2439000</v>
      </c>
      <c r="T119" s="51">
        <v>203250</v>
      </c>
      <c r="V119" s="7">
        <v>403000</v>
      </c>
    </row>
    <row r="120" spans="2:22" x14ac:dyDescent="0.3">
      <c r="B120" s="33" t="s">
        <v>63</v>
      </c>
      <c r="C120" s="33" t="s">
        <v>6</v>
      </c>
      <c r="E120" s="4" t="s">
        <v>63</v>
      </c>
      <c r="F120" s="48">
        <v>27837.120000000003</v>
      </c>
      <c r="G120" s="48">
        <v>25313.08</v>
      </c>
      <c r="H120" s="48">
        <v>33525.99</v>
      </c>
      <c r="I120" s="48">
        <v>32755.79</v>
      </c>
      <c r="J120" s="49">
        <v>36691.852157487483</v>
      </c>
      <c r="K120" s="49">
        <v>36691.852157487483</v>
      </c>
      <c r="L120" s="49">
        <v>36691.852157487483</v>
      </c>
      <c r="M120" s="49">
        <v>36691.852157487483</v>
      </c>
      <c r="N120" s="49">
        <v>36691.852157487483</v>
      </c>
      <c r="O120" s="49">
        <v>36691.852157487483</v>
      </c>
      <c r="P120" s="49">
        <v>36691.852157487483</v>
      </c>
      <c r="Q120" s="49">
        <v>36691.852157487483</v>
      </c>
      <c r="R120" s="50">
        <v>413000</v>
      </c>
      <c r="S120" s="51">
        <v>462000</v>
      </c>
      <c r="T120" s="51">
        <v>38500</v>
      </c>
      <c r="V120" s="55">
        <v>907000</v>
      </c>
    </row>
    <row r="121" spans="2:22" x14ac:dyDescent="0.3">
      <c r="B121" s="33" t="s">
        <v>25</v>
      </c>
      <c r="C121" s="33" t="s">
        <v>6</v>
      </c>
      <c r="E121" s="4" t="s">
        <v>130</v>
      </c>
      <c r="F121" s="48">
        <v>46198.82</v>
      </c>
      <c r="G121" s="48">
        <v>47894.44</v>
      </c>
      <c r="H121" s="48">
        <v>82932.63</v>
      </c>
      <c r="I121" s="48">
        <v>75482.790000000008</v>
      </c>
      <c r="J121" s="49">
        <v>84553.093395539385</v>
      </c>
      <c r="K121" s="49">
        <v>84553.093395539385</v>
      </c>
      <c r="L121" s="49">
        <v>84553.093395539385</v>
      </c>
      <c r="M121" s="49">
        <v>84553.093395539385</v>
      </c>
      <c r="N121" s="49">
        <v>84553.093395539385</v>
      </c>
      <c r="O121" s="49">
        <v>84553.093395539385</v>
      </c>
      <c r="P121" s="49">
        <v>84553.093395539385</v>
      </c>
      <c r="Q121" s="49">
        <v>84553.093395539385</v>
      </c>
      <c r="R121" s="50">
        <v>929000</v>
      </c>
      <c r="S121" s="51">
        <v>1030000</v>
      </c>
      <c r="T121" s="51">
        <v>85833.333333333328</v>
      </c>
    </row>
    <row r="122" spans="2:22" x14ac:dyDescent="0.3">
      <c r="D122" s="52" t="s">
        <v>131</v>
      </c>
      <c r="E122" s="52"/>
      <c r="F122" s="52">
        <v>1175114.1900000002</v>
      </c>
      <c r="G122" s="52">
        <v>1192918.05</v>
      </c>
      <c r="H122" s="52">
        <v>1653781.1099999999</v>
      </c>
      <c r="I122" s="52">
        <v>1608777.36</v>
      </c>
      <c r="J122" s="53">
        <v>1802094.25715066</v>
      </c>
      <c r="K122" s="53">
        <v>1802094.25715066</v>
      </c>
      <c r="L122" s="53">
        <v>1802094.25715066</v>
      </c>
      <c r="M122" s="53">
        <v>1802094.25715066</v>
      </c>
      <c r="N122" s="53">
        <v>1802094.25715066</v>
      </c>
      <c r="O122" s="53">
        <v>1802094.25715066</v>
      </c>
      <c r="P122" s="53">
        <v>1802094.25715066</v>
      </c>
      <c r="Q122" s="53">
        <v>1802094.25715066</v>
      </c>
      <c r="R122" s="53">
        <v>20050000</v>
      </c>
      <c r="S122" s="53">
        <v>19293000</v>
      </c>
      <c r="T122" s="53">
        <v>1607749.9999999998</v>
      </c>
    </row>
    <row r="123" spans="2:22" ht="14.4" x14ac:dyDescent="0.3">
      <c r="D123"/>
      <c r="E123"/>
      <c r="F123"/>
      <c r="G123"/>
      <c r="H123"/>
      <c r="I123"/>
      <c r="J123"/>
      <c r="K123"/>
      <c r="L123"/>
      <c r="M123"/>
      <c r="N123" s="7"/>
      <c r="O123" s="7"/>
      <c r="P123" s="7"/>
      <c r="Q123" s="7"/>
      <c r="R123" s="55"/>
    </row>
    <row r="124" spans="2:22" ht="14.4" x14ac:dyDescent="0.3">
      <c r="D124"/>
      <c r="E124"/>
      <c r="F124"/>
      <c r="G124"/>
      <c r="H124"/>
      <c r="I124"/>
      <c r="J124"/>
      <c r="K124"/>
      <c r="L124"/>
      <c r="M124"/>
      <c r="N124" s="7"/>
      <c r="O124" s="7"/>
      <c r="P124" s="7"/>
      <c r="Q124" s="7"/>
      <c r="R124" s="55"/>
    </row>
    <row r="125" spans="2:22" ht="14.4" x14ac:dyDescent="0.3">
      <c r="D125"/>
      <c r="E125"/>
      <c r="F125"/>
      <c r="G125"/>
      <c r="H125"/>
      <c r="I125"/>
      <c r="J125"/>
      <c r="K125"/>
      <c r="L125"/>
      <c r="M125"/>
      <c r="N125" s="7"/>
      <c r="O125" s="7"/>
      <c r="P125" s="7"/>
      <c r="Q125" s="7"/>
      <c r="R125" s="55"/>
    </row>
    <row r="126" spans="2:22" ht="14.4" x14ac:dyDescent="0.3">
      <c r="D126"/>
      <c r="E126"/>
      <c r="F126"/>
      <c r="G126"/>
      <c r="H126"/>
      <c r="I126"/>
      <c r="J126"/>
      <c r="K126"/>
      <c r="L126"/>
      <c r="M126"/>
      <c r="N126" s="7"/>
      <c r="O126" s="7"/>
      <c r="P126" s="7"/>
      <c r="Q126" s="7"/>
      <c r="R126" s="55"/>
    </row>
    <row r="127" spans="2:22" ht="14.4" x14ac:dyDescent="0.3">
      <c r="D127"/>
      <c r="E127"/>
      <c r="F127"/>
      <c r="G127"/>
      <c r="H127"/>
      <c r="I127"/>
      <c r="J127"/>
      <c r="K127"/>
      <c r="L127"/>
      <c r="M127"/>
      <c r="N127" s="7"/>
      <c r="O127" s="7"/>
      <c r="P127" s="7"/>
      <c r="Q127" s="7"/>
      <c r="R127" s="55"/>
    </row>
    <row r="128" spans="2:22" ht="15.6" x14ac:dyDescent="0.3">
      <c r="N128" s="42" t="s">
        <v>160</v>
      </c>
      <c r="R128" s="45" t="s">
        <v>161</v>
      </c>
      <c r="S128" s="46" t="s">
        <v>162</v>
      </c>
      <c r="T128"/>
    </row>
    <row r="129" spans="4:20" ht="15.6" x14ac:dyDescent="0.3">
      <c r="D129" s="61" t="s">
        <v>162</v>
      </c>
      <c r="E129" s="62"/>
      <c r="F129" s="5" t="s">
        <v>117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45" t="s">
        <v>118</v>
      </c>
      <c r="S129" s="46" t="s">
        <v>119</v>
      </c>
      <c r="T129"/>
    </row>
    <row r="130" spans="4:20" ht="14.4" x14ac:dyDescent="0.3">
      <c r="D130" s="5" t="s">
        <v>120</v>
      </c>
      <c r="E130" s="5" t="s">
        <v>40</v>
      </c>
      <c r="F130" s="5" t="s">
        <v>98</v>
      </c>
      <c r="G130" s="5" t="s">
        <v>99</v>
      </c>
      <c r="H130" s="5" t="s">
        <v>100</v>
      </c>
      <c r="I130" s="5" t="s">
        <v>101</v>
      </c>
      <c r="J130" s="5" t="s">
        <v>102</v>
      </c>
      <c r="K130" s="5" t="s">
        <v>103</v>
      </c>
      <c r="L130" s="5" t="s">
        <v>104</v>
      </c>
      <c r="M130" s="5" t="s">
        <v>105</v>
      </c>
      <c r="N130" s="5" t="s">
        <v>106</v>
      </c>
      <c r="O130" s="5" t="s">
        <v>107</v>
      </c>
      <c r="P130" s="5" t="s">
        <v>108</v>
      </c>
      <c r="Q130" s="5" t="s">
        <v>109</v>
      </c>
      <c r="R130" s="45" t="s">
        <v>127</v>
      </c>
      <c r="S130" s="46" t="s">
        <v>10</v>
      </c>
      <c r="T130"/>
    </row>
    <row r="131" spans="4:20" ht="14.4" x14ac:dyDescent="0.3">
      <c r="D131" s="4" t="s">
        <v>97</v>
      </c>
      <c r="E131" s="4" t="s">
        <v>46</v>
      </c>
      <c r="F131" s="48">
        <v>99.930348706411678</v>
      </c>
      <c r="G131" s="48">
        <v>99.600055865921789</v>
      </c>
      <c r="H131" s="48">
        <v>105.73128893662728</v>
      </c>
      <c r="I131" s="48">
        <v>107.45959322033899</v>
      </c>
      <c r="J131" s="49">
        <v>107.45959322033899</v>
      </c>
      <c r="K131" s="49">
        <v>107.45959322033899</v>
      </c>
      <c r="L131" s="49">
        <v>107.45959322033899</v>
      </c>
      <c r="M131" s="49">
        <v>107.45959322033899</v>
      </c>
      <c r="N131" s="49">
        <v>107.45959322033899</v>
      </c>
      <c r="O131" s="49">
        <v>107.45959322033899</v>
      </c>
      <c r="P131" s="49">
        <v>107.45959322033899</v>
      </c>
      <c r="Q131" s="49">
        <v>107.45959322033899</v>
      </c>
      <c r="R131" s="50">
        <v>106.43478260869566</v>
      </c>
      <c r="S131" s="51">
        <v>106.16</v>
      </c>
      <c r="T131"/>
    </row>
    <row r="132" spans="4:20" ht="14.4" x14ac:dyDescent="0.3">
      <c r="E132" s="4" t="s">
        <v>47</v>
      </c>
      <c r="F132" s="48">
        <v>139.01335106382979</v>
      </c>
      <c r="G132" s="48">
        <v>135.88873205741626</v>
      </c>
      <c r="H132" s="48">
        <v>145.58774937655861</v>
      </c>
      <c r="I132" s="48">
        <v>151.96453274466518</v>
      </c>
      <c r="J132" s="49">
        <v>151.96453274466518</v>
      </c>
      <c r="K132" s="49">
        <v>151.96453274466518</v>
      </c>
      <c r="L132" s="49">
        <v>151.96453274466518</v>
      </c>
      <c r="M132" s="49">
        <v>151.96453274466518</v>
      </c>
      <c r="N132" s="49">
        <v>151.96453274466518</v>
      </c>
      <c r="O132" s="49">
        <v>151.96453274466518</v>
      </c>
      <c r="P132" s="49">
        <v>151.96453274466518</v>
      </c>
      <c r="Q132" s="49">
        <v>151.96453274466518</v>
      </c>
      <c r="R132" s="50">
        <v>149.6</v>
      </c>
      <c r="S132" s="51">
        <v>124.70930232558139</v>
      </c>
      <c r="T132"/>
    </row>
    <row r="133" spans="4:20" ht="14.4" x14ac:dyDescent="0.3">
      <c r="E133" s="4" t="s">
        <v>48</v>
      </c>
      <c r="F133" s="48" t="s">
        <v>369</v>
      </c>
      <c r="G133" s="48" t="s">
        <v>369</v>
      </c>
      <c r="H133" s="48" t="s">
        <v>369</v>
      </c>
      <c r="I133" s="48" t="s">
        <v>369</v>
      </c>
      <c r="J133" s="49">
        <v>0</v>
      </c>
      <c r="K133" s="49">
        <v>0</v>
      </c>
      <c r="L133" s="49">
        <v>0</v>
      </c>
      <c r="M133" s="49">
        <v>0</v>
      </c>
      <c r="N133" s="49">
        <v>0</v>
      </c>
      <c r="O133" s="49">
        <v>0</v>
      </c>
      <c r="P133" s="49">
        <v>0</v>
      </c>
      <c r="Q133" s="49">
        <v>0</v>
      </c>
      <c r="R133" s="50">
        <v>0</v>
      </c>
      <c r="S133" s="51">
        <v>0</v>
      </c>
      <c r="T133"/>
    </row>
    <row r="134" spans="4:20" ht="14.4" x14ac:dyDescent="0.3">
      <c r="E134" s="4" t="s">
        <v>49</v>
      </c>
      <c r="F134" s="48">
        <v>139.58749999999998</v>
      </c>
      <c r="G134" s="48">
        <v>172.81330827067671</v>
      </c>
      <c r="H134" s="48">
        <v>208.94368098159509</v>
      </c>
      <c r="I134" s="48">
        <v>199.71868852459016</v>
      </c>
      <c r="J134" s="49">
        <v>199.71868852459016</v>
      </c>
      <c r="K134" s="49">
        <v>199.71868852459016</v>
      </c>
      <c r="L134" s="49">
        <v>199.71868852459016</v>
      </c>
      <c r="M134" s="49">
        <v>199.71868852459016</v>
      </c>
      <c r="N134" s="49">
        <v>199.71868852459016</v>
      </c>
      <c r="O134" s="49">
        <v>199.71868852459016</v>
      </c>
      <c r="P134" s="49">
        <v>199.71868852459016</v>
      </c>
      <c r="Q134" s="49">
        <v>199.71868852459016</v>
      </c>
      <c r="R134" s="50">
        <v>188.23529411764707</v>
      </c>
      <c r="S134" s="51">
        <v>158.63636363636363</v>
      </c>
      <c r="T134"/>
    </row>
    <row r="135" spans="4:20" ht="14.4" x14ac:dyDescent="0.3">
      <c r="E135" s="4" t="s">
        <v>50</v>
      </c>
      <c r="F135" s="48">
        <v>139.5668978805395</v>
      </c>
      <c r="G135" s="48">
        <v>138.73066086956521</v>
      </c>
      <c r="H135" s="48">
        <v>152.29966521106257</v>
      </c>
      <c r="I135" s="48">
        <v>153.57110918544197</v>
      </c>
      <c r="J135" s="49">
        <v>153.57110918544197</v>
      </c>
      <c r="K135" s="49">
        <v>153.57110918544197</v>
      </c>
      <c r="L135" s="49">
        <v>153.57110918544197</v>
      </c>
      <c r="M135" s="49">
        <v>153.57110918544197</v>
      </c>
      <c r="N135" s="49">
        <v>153.57110918544197</v>
      </c>
      <c r="O135" s="49">
        <v>153.57110918544197</v>
      </c>
      <c r="P135" s="49">
        <v>153.57110918544197</v>
      </c>
      <c r="Q135" s="49">
        <v>153.57110918544197</v>
      </c>
      <c r="R135" s="50">
        <v>152</v>
      </c>
      <c r="S135" s="51">
        <v>131.50684931506851</v>
      </c>
      <c r="T135"/>
    </row>
    <row r="136" spans="4:20" ht="14.4" x14ac:dyDescent="0.3">
      <c r="E136" s="4" t="s">
        <v>51</v>
      </c>
      <c r="F136" s="48">
        <v>89.662056962025332</v>
      </c>
      <c r="G136" s="48">
        <v>94.695635179153101</v>
      </c>
      <c r="H136" s="48">
        <v>97.339274193548391</v>
      </c>
      <c r="I136" s="48">
        <v>108.9677380952381</v>
      </c>
      <c r="J136" s="49">
        <v>108.96773809523812</v>
      </c>
      <c r="K136" s="49">
        <v>108.96773809523812</v>
      </c>
      <c r="L136" s="49">
        <v>108.96773809523812</v>
      </c>
      <c r="M136" s="49">
        <v>108.96773809523812</v>
      </c>
      <c r="N136" s="49">
        <v>108.96773809523812</v>
      </c>
      <c r="O136" s="49">
        <v>108.96773809523812</v>
      </c>
      <c r="P136" s="49">
        <v>108.96773809523812</v>
      </c>
      <c r="Q136" s="49">
        <v>108.96773809523812</v>
      </c>
      <c r="R136" s="50">
        <v>106.51162790697674</v>
      </c>
      <c r="S136" s="51">
        <v>86</v>
      </c>
      <c r="T136"/>
    </row>
    <row r="137" spans="4:20" ht="14.4" x14ac:dyDescent="0.3">
      <c r="E137" s="4" t="s">
        <v>52</v>
      </c>
      <c r="F137" s="48">
        <v>157.27303621169918</v>
      </c>
      <c r="G137" s="48">
        <v>158.52915567282321</v>
      </c>
      <c r="H137" s="48">
        <v>175.33383673469388</v>
      </c>
      <c r="I137" s="48">
        <v>188.16449101796405</v>
      </c>
      <c r="J137" s="49">
        <v>188.16449101796402</v>
      </c>
      <c r="K137" s="49">
        <v>188.16449101796402</v>
      </c>
      <c r="L137" s="49">
        <v>188.16449101796402</v>
      </c>
      <c r="M137" s="49">
        <v>188.16449101796402</v>
      </c>
      <c r="N137" s="49">
        <v>188.16449101796402</v>
      </c>
      <c r="O137" s="49">
        <v>188.16449101796402</v>
      </c>
      <c r="P137" s="49">
        <v>188.16449101796402</v>
      </c>
      <c r="Q137" s="49">
        <v>188.16449101796402</v>
      </c>
      <c r="R137" s="50">
        <v>184.19354838709677</v>
      </c>
      <c r="S137" s="51">
        <v>137.54098360655738</v>
      </c>
      <c r="T137"/>
    </row>
    <row r="138" spans="4:20" ht="14.4" x14ac:dyDescent="0.3">
      <c r="E138" s="4" t="s">
        <v>53</v>
      </c>
      <c r="F138" s="48">
        <v>118.2536059907834</v>
      </c>
      <c r="G138" s="48">
        <v>111.5454064039409</v>
      </c>
      <c r="H138" s="48">
        <v>130.1070693277311</v>
      </c>
      <c r="I138" s="48">
        <v>142.73248440748443</v>
      </c>
      <c r="J138" s="49">
        <v>142.73248440748443</v>
      </c>
      <c r="K138" s="49">
        <v>142.73248440748443</v>
      </c>
      <c r="L138" s="49">
        <v>142.73248440748443</v>
      </c>
      <c r="M138" s="49">
        <v>142.73248440748443</v>
      </c>
      <c r="N138" s="49">
        <v>142.73248440748443</v>
      </c>
      <c r="O138" s="49">
        <v>142.73248440748443</v>
      </c>
      <c r="P138" s="49">
        <v>142.73248440748443</v>
      </c>
      <c r="Q138" s="49">
        <v>142.73248440748443</v>
      </c>
      <c r="R138" s="50">
        <v>138.11475409836066</v>
      </c>
      <c r="S138" s="51">
        <v>109.7560975609756</v>
      </c>
      <c r="T138"/>
    </row>
    <row r="139" spans="4:20" ht="14.4" x14ac:dyDescent="0.3">
      <c r="E139" s="4" t="s">
        <v>54</v>
      </c>
      <c r="F139" s="48">
        <v>103.31712962962963</v>
      </c>
      <c r="G139" s="48">
        <v>115.91066666666667</v>
      </c>
      <c r="H139" s="48">
        <v>140.01510948905107</v>
      </c>
      <c r="I139" s="48">
        <v>138.56644927536232</v>
      </c>
      <c r="J139" s="49">
        <v>138.56644927536232</v>
      </c>
      <c r="K139" s="49">
        <v>138.56644927536232</v>
      </c>
      <c r="L139" s="49">
        <v>138.56644927536232</v>
      </c>
      <c r="M139" s="49">
        <v>138.56644927536232</v>
      </c>
      <c r="N139" s="49">
        <v>138.56644927536232</v>
      </c>
      <c r="O139" s="49">
        <v>138.56644927536232</v>
      </c>
      <c r="P139" s="49">
        <v>138.56644927536232</v>
      </c>
      <c r="Q139" s="49">
        <v>138.56644927536232</v>
      </c>
      <c r="R139" s="50">
        <v>138.23529411764707</v>
      </c>
      <c r="S139" s="51">
        <v>126.11111111111111</v>
      </c>
      <c r="T139"/>
    </row>
    <row r="140" spans="4:20" ht="14.4" x14ac:dyDescent="0.3">
      <c r="E140" s="4" t="s">
        <v>55</v>
      </c>
      <c r="F140" s="48">
        <v>125.65714285714286</v>
      </c>
      <c r="G140" s="48">
        <v>126.06126878130216</v>
      </c>
      <c r="H140" s="48">
        <v>145.63691612903224</v>
      </c>
      <c r="I140" s="48">
        <v>163.5979213483146</v>
      </c>
      <c r="J140" s="49">
        <v>163.5979213483146</v>
      </c>
      <c r="K140" s="49">
        <v>163.5979213483146</v>
      </c>
      <c r="L140" s="49">
        <v>163.5979213483146</v>
      </c>
      <c r="M140" s="49">
        <v>163.5979213483146</v>
      </c>
      <c r="N140" s="49">
        <v>163.5979213483146</v>
      </c>
      <c r="O140" s="49">
        <v>163.5979213483146</v>
      </c>
      <c r="P140" s="49">
        <v>163.5979213483146</v>
      </c>
      <c r="Q140" s="49">
        <v>163.5979213483146</v>
      </c>
      <c r="R140" s="50">
        <v>157.44444444444446</v>
      </c>
      <c r="S140" s="51">
        <v>132.13114754098362</v>
      </c>
      <c r="T140"/>
    </row>
    <row r="141" spans="4:20" ht="14.4" x14ac:dyDescent="0.3">
      <c r="E141" s="4" t="s">
        <v>56</v>
      </c>
      <c r="F141" s="48">
        <v>123.04225759768453</v>
      </c>
      <c r="G141" s="48">
        <v>129.10741839762611</v>
      </c>
      <c r="H141" s="48">
        <v>145.06653983353149</v>
      </c>
      <c r="I141" s="48">
        <v>166.59665024630544</v>
      </c>
      <c r="J141" s="49">
        <v>166.59665024630544</v>
      </c>
      <c r="K141" s="49">
        <v>166.59665024630544</v>
      </c>
      <c r="L141" s="49">
        <v>166.59665024630544</v>
      </c>
      <c r="M141" s="49">
        <v>166.59665024630544</v>
      </c>
      <c r="N141" s="49">
        <v>166.59665024630544</v>
      </c>
      <c r="O141" s="49">
        <v>166.59665024630544</v>
      </c>
      <c r="P141" s="49">
        <v>166.59665024630544</v>
      </c>
      <c r="Q141" s="49">
        <v>166.59665024630544</v>
      </c>
      <c r="R141" s="50">
        <v>159.41747572815535</v>
      </c>
      <c r="S141" s="51">
        <v>142.44186046511629</v>
      </c>
      <c r="T141"/>
    </row>
    <row r="142" spans="4:20" ht="14.4" x14ac:dyDescent="0.3">
      <c r="E142" s="4" t="s">
        <v>57</v>
      </c>
      <c r="F142" s="48" t="s">
        <v>369</v>
      </c>
      <c r="G142" s="48" t="s">
        <v>369</v>
      </c>
      <c r="H142" s="48" t="s">
        <v>369</v>
      </c>
      <c r="I142" s="48" t="s">
        <v>369</v>
      </c>
      <c r="J142" s="49">
        <v>0</v>
      </c>
      <c r="K142" s="49">
        <v>0</v>
      </c>
      <c r="L142" s="49">
        <v>0</v>
      </c>
      <c r="M142" s="49">
        <v>0</v>
      </c>
      <c r="N142" s="49">
        <v>0</v>
      </c>
      <c r="O142" s="49">
        <v>0</v>
      </c>
      <c r="P142" s="49">
        <v>0</v>
      </c>
      <c r="Q142" s="49">
        <v>0</v>
      </c>
      <c r="R142" s="50">
        <v>0</v>
      </c>
      <c r="S142" s="51">
        <v>0</v>
      </c>
      <c r="T142"/>
    </row>
    <row r="143" spans="4:20" ht="14.4" x14ac:dyDescent="0.3">
      <c r="E143" s="4" t="s">
        <v>58</v>
      </c>
      <c r="F143" s="48">
        <v>128.32922098569156</v>
      </c>
      <c r="G143" s="48">
        <v>121.66900722021661</v>
      </c>
      <c r="H143" s="48">
        <v>137.92644444444443</v>
      </c>
      <c r="I143" s="48">
        <v>140.52660142348756</v>
      </c>
      <c r="J143" s="49">
        <v>140.52660142348756</v>
      </c>
      <c r="K143" s="49">
        <v>140.52660142348756</v>
      </c>
      <c r="L143" s="49">
        <v>140.52660142348756</v>
      </c>
      <c r="M143" s="49">
        <v>140.52660142348756</v>
      </c>
      <c r="N143" s="49">
        <v>140.52660142348756</v>
      </c>
      <c r="O143" s="49">
        <v>140.52660142348756</v>
      </c>
      <c r="P143" s="49">
        <v>140.52660142348756</v>
      </c>
      <c r="Q143" s="49">
        <v>140.52660142348756</v>
      </c>
      <c r="R143" s="50">
        <v>138.1081081081081</v>
      </c>
      <c r="S143" s="51">
        <v>124.75728155339806</v>
      </c>
      <c r="T143"/>
    </row>
    <row r="144" spans="4:20" ht="14.4" x14ac:dyDescent="0.3">
      <c r="E144" s="4" t="s">
        <v>59</v>
      </c>
      <c r="F144" s="48">
        <v>107.92348853868195</v>
      </c>
      <c r="G144" s="48">
        <v>111.32363238512033</v>
      </c>
      <c r="H144" s="48">
        <v>128.08255663430421</v>
      </c>
      <c r="I144" s="48">
        <v>128.56543714103381</v>
      </c>
      <c r="J144" s="49">
        <v>128.56543714103381</v>
      </c>
      <c r="K144" s="49">
        <v>128.56543714103381</v>
      </c>
      <c r="L144" s="49">
        <v>128.56543714103381</v>
      </c>
      <c r="M144" s="49">
        <v>128.56543714103381</v>
      </c>
      <c r="N144" s="49">
        <v>128.56543714103381</v>
      </c>
      <c r="O144" s="49">
        <v>128.56543714103381</v>
      </c>
      <c r="P144" s="49">
        <v>128.56543714103381</v>
      </c>
      <c r="Q144" s="49">
        <v>128.56543714103381</v>
      </c>
      <c r="R144" s="50">
        <v>126.03015075376885</v>
      </c>
      <c r="S144" s="51">
        <v>115.58823529411765</v>
      </c>
      <c r="T144"/>
    </row>
    <row r="145" spans="2:20" ht="14.4" x14ac:dyDescent="0.3">
      <c r="E145" s="4" t="s">
        <v>60</v>
      </c>
      <c r="F145" s="48">
        <v>97.385781250000008</v>
      </c>
      <c r="G145" s="48">
        <v>108.1701515151515</v>
      </c>
      <c r="H145" s="48">
        <v>118.80142857142856</v>
      </c>
      <c r="I145" s="48">
        <v>148.25722772277229</v>
      </c>
      <c r="J145" s="49">
        <v>148.25722772277229</v>
      </c>
      <c r="K145" s="49">
        <v>148.25722772277229</v>
      </c>
      <c r="L145" s="49">
        <v>148.25722772277229</v>
      </c>
      <c r="M145" s="49">
        <v>148.25722772277229</v>
      </c>
      <c r="N145" s="49">
        <v>148.25722772277229</v>
      </c>
      <c r="O145" s="49">
        <v>148.25722772277229</v>
      </c>
      <c r="P145" s="49">
        <v>148.25722772277229</v>
      </c>
      <c r="Q145" s="49">
        <v>148.25722772277229</v>
      </c>
      <c r="R145" s="50">
        <v>136.15384615384616</v>
      </c>
      <c r="S145" s="51">
        <v>122.85714285714286</v>
      </c>
      <c r="T145"/>
    </row>
    <row r="146" spans="2:20" ht="14.4" x14ac:dyDescent="0.3">
      <c r="E146" s="4" t="s">
        <v>61</v>
      </c>
      <c r="F146" s="48">
        <v>102.48185185185186</v>
      </c>
      <c r="G146" s="48">
        <v>120.3261038961039</v>
      </c>
      <c r="H146" s="48">
        <v>125.38569767441858</v>
      </c>
      <c r="I146" s="48">
        <v>138.75056250000003</v>
      </c>
      <c r="J146" s="49">
        <v>138.75056250000003</v>
      </c>
      <c r="K146" s="49">
        <v>138.75056250000003</v>
      </c>
      <c r="L146" s="49">
        <v>138.75056250000003</v>
      </c>
      <c r="M146" s="49">
        <v>138.75056250000003</v>
      </c>
      <c r="N146" s="49">
        <v>138.75056250000003</v>
      </c>
      <c r="O146" s="49">
        <v>138.75056250000003</v>
      </c>
      <c r="P146" s="49">
        <v>138.75056250000003</v>
      </c>
      <c r="Q146" s="49">
        <v>138.75056250000003</v>
      </c>
      <c r="R146" s="50">
        <v>132.38095238095238</v>
      </c>
      <c r="S146" s="51">
        <v>95.18518518518519</v>
      </c>
      <c r="T146"/>
    </row>
    <row r="147" spans="2:20" ht="14.4" x14ac:dyDescent="0.3">
      <c r="E147" s="4" t="s">
        <v>62</v>
      </c>
      <c r="F147" s="48">
        <v>128.98158285243198</v>
      </c>
      <c r="G147" s="48">
        <v>131.59354483925551</v>
      </c>
      <c r="H147" s="48">
        <v>192.91061128526647</v>
      </c>
      <c r="I147" s="48">
        <v>178.8271294851794</v>
      </c>
      <c r="J147" s="49">
        <v>178.8271294851794</v>
      </c>
      <c r="K147" s="49">
        <v>178.8271294851794</v>
      </c>
      <c r="L147" s="49">
        <v>178.8271294851794</v>
      </c>
      <c r="M147" s="49">
        <v>178.8271294851794</v>
      </c>
      <c r="N147" s="49">
        <v>178.8271294851794</v>
      </c>
      <c r="O147" s="49">
        <v>178.8271294851794</v>
      </c>
      <c r="P147" s="49">
        <v>178.8271294851794</v>
      </c>
      <c r="Q147" s="49">
        <v>178.8271294851794</v>
      </c>
      <c r="R147" s="50">
        <v>173.29268292682926</v>
      </c>
      <c r="S147" s="51">
        <v>134.75138121546962</v>
      </c>
      <c r="T147"/>
    </row>
    <row r="148" spans="2:20" ht="14.4" x14ac:dyDescent="0.3">
      <c r="E148" s="4" t="s">
        <v>63</v>
      </c>
      <c r="F148" s="48">
        <v>118.96205128205129</v>
      </c>
      <c r="G148" s="48">
        <v>118.84075117370892</v>
      </c>
      <c r="H148" s="48">
        <v>143.27346153846153</v>
      </c>
      <c r="I148" s="48">
        <v>157.47975961538461</v>
      </c>
      <c r="J148" s="49">
        <v>157.47975961538461</v>
      </c>
      <c r="K148" s="49">
        <v>157.47975961538461</v>
      </c>
      <c r="L148" s="49">
        <v>157.47975961538461</v>
      </c>
      <c r="M148" s="49">
        <v>157.47975961538461</v>
      </c>
      <c r="N148" s="49">
        <v>157.47975961538461</v>
      </c>
      <c r="O148" s="49">
        <v>157.47975961538461</v>
      </c>
      <c r="P148" s="49">
        <v>157.47975961538461</v>
      </c>
      <c r="Q148" s="49">
        <v>157.47975961538461</v>
      </c>
      <c r="R148" s="50">
        <v>147.5</v>
      </c>
      <c r="S148" s="51">
        <v>118.46153846153847</v>
      </c>
      <c r="T148"/>
    </row>
    <row r="149" spans="2:20" ht="14.4" x14ac:dyDescent="0.3">
      <c r="E149" s="4" t="s">
        <v>130</v>
      </c>
      <c r="F149" s="48">
        <v>79.653137931034479</v>
      </c>
      <c r="G149" s="48">
        <v>82.862352941176468</v>
      </c>
      <c r="H149" s="48">
        <v>111.91987854251013</v>
      </c>
      <c r="I149" s="48">
        <v>107.67873038516406</v>
      </c>
      <c r="J149" s="49">
        <v>107.67873038516407</v>
      </c>
      <c r="K149" s="49">
        <v>107.67873038516407</v>
      </c>
      <c r="L149" s="49">
        <v>107.67873038516407</v>
      </c>
      <c r="M149" s="49">
        <v>107.67873038516407</v>
      </c>
      <c r="N149" s="49">
        <v>107.67873038516407</v>
      </c>
      <c r="O149" s="49">
        <v>107.67873038516407</v>
      </c>
      <c r="P149" s="49">
        <v>107.67873038516407</v>
      </c>
      <c r="Q149" s="49">
        <v>107.67873038516407</v>
      </c>
      <c r="R149" s="50">
        <v>104.38202247191012</v>
      </c>
      <c r="S149" s="51">
        <v>100</v>
      </c>
      <c r="T149"/>
    </row>
    <row r="150" spans="2:20" ht="14.4" x14ac:dyDescent="0.3">
      <c r="D150" s="53" t="s">
        <v>131</v>
      </c>
      <c r="E150" s="53"/>
      <c r="F150" s="53">
        <v>118.96205128205129</v>
      </c>
      <c r="G150" s="53">
        <v>118.84075117370892</v>
      </c>
      <c r="H150" s="53">
        <v>143.27346153846153</v>
      </c>
      <c r="I150" s="53">
        <v>157.47975961538461</v>
      </c>
      <c r="J150" s="53">
        <v>157.47975961538461</v>
      </c>
      <c r="K150" s="53">
        <v>157.47975961538461</v>
      </c>
      <c r="L150" s="53">
        <v>157.47975961538461</v>
      </c>
      <c r="M150" s="53">
        <v>157.47975961538461</v>
      </c>
      <c r="N150" s="53">
        <v>157.47975961538461</v>
      </c>
      <c r="O150" s="53">
        <v>157.47975961538461</v>
      </c>
      <c r="P150" s="53">
        <v>157.47975961538461</v>
      </c>
      <c r="Q150" s="53">
        <v>157.47975961538461</v>
      </c>
      <c r="R150" s="53">
        <v>142.50177683013504</v>
      </c>
      <c r="S150" s="53">
        <v>121.79924242424242</v>
      </c>
      <c r="T150"/>
    </row>
    <row r="151" spans="2:20" customFormat="1" ht="14.4" x14ac:dyDescent="0.3">
      <c r="B151" s="47"/>
      <c r="C151" s="47"/>
    </row>
    <row r="152" spans="2:20" customFormat="1" ht="14.4" x14ac:dyDescent="0.3">
      <c r="B152" s="47"/>
      <c r="C152" s="47"/>
    </row>
    <row r="153" spans="2:20" customFormat="1" ht="14.4" x14ac:dyDescent="0.3">
      <c r="B153" s="47"/>
      <c r="C153" s="47"/>
    </row>
    <row r="154" spans="2:20" customFormat="1" ht="14.4" x14ac:dyDescent="0.3">
      <c r="B154" s="47"/>
      <c r="C154" s="47"/>
    </row>
    <row r="155" spans="2:20" customFormat="1" ht="14.4" x14ac:dyDescent="0.3">
      <c r="B155" s="47"/>
      <c r="C155" s="47"/>
    </row>
    <row r="156" spans="2:20" customFormat="1" ht="14.4" x14ac:dyDescent="0.3">
      <c r="B156" s="47"/>
      <c r="C156" s="47"/>
      <c r="D156" s="4" t="s">
        <v>113</v>
      </c>
      <c r="E156" s="4" t="s">
        <v>163</v>
      </c>
    </row>
    <row r="157" spans="2:20" x14ac:dyDescent="0.3">
      <c r="D157" s="4" t="s">
        <v>114</v>
      </c>
      <c r="E157" s="4" t="s">
        <v>115</v>
      </c>
    </row>
    <row r="158" spans="2:20" ht="15.6" x14ac:dyDescent="0.3">
      <c r="D158" s="4" t="s">
        <v>405</v>
      </c>
      <c r="E158" s="4" t="s">
        <v>132</v>
      </c>
      <c r="F158" s="56" t="s">
        <v>132</v>
      </c>
      <c r="N158"/>
      <c r="O158"/>
      <c r="P158"/>
      <c r="Q158"/>
      <c r="R158"/>
    </row>
    <row r="159" spans="2:20" ht="14.4" x14ac:dyDescent="0.3">
      <c r="K159" s="44"/>
      <c r="L159" s="44"/>
      <c r="M159" s="44"/>
      <c r="N159"/>
      <c r="O159"/>
      <c r="P159"/>
      <c r="Q159"/>
      <c r="R159"/>
    </row>
    <row r="160" spans="2:20" ht="14.4" x14ac:dyDescent="0.3">
      <c r="F160" s="4" t="s">
        <v>117</v>
      </c>
      <c r="R160"/>
    </row>
    <row r="161" spans="4:18" ht="14.4" x14ac:dyDescent="0.3">
      <c r="D161" s="4" t="s">
        <v>120</v>
      </c>
      <c r="E161" s="4" t="s">
        <v>40</v>
      </c>
      <c r="F161" s="4" t="s">
        <v>121</v>
      </c>
      <c r="G161" s="4" t="s">
        <v>122</v>
      </c>
      <c r="H161" s="4" t="s">
        <v>123</v>
      </c>
      <c r="I161" s="4" t="s">
        <v>133</v>
      </c>
      <c r="J161" s="4" t="s">
        <v>134</v>
      </c>
      <c r="K161" s="4" t="s">
        <v>135</v>
      </c>
      <c r="L161" s="4" t="s">
        <v>136</v>
      </c>
      <c r="M161" s="4" t="s">
        <v>137</v>
      </c>
      <c r="N161" s="4" t="s">
        <v>138</v>
      </c>
      <c r="O161" s="4" t="s">
        <v>139</v>
      </c>
      <c r="P161" s="4" t="s">
        <v>140</v>
      </c>
      <c r="Q161" s="4" t="s">
        <v>141</v>
      </c>
      <c r="R161"/>
    </row>
    <row r="162" spans="4:18" ht="14.4" x14ac:dyDescent="0.3">
      <c r="D162" s="4" t="s">
        <v>97</v>
      </c>
      <c r="E162" s="4" t="s">
        <v>46</v>
      </c>
      <c r="F162" s="48">
        <v>44933</v>
      </c>
      <c r="G162" s="48">
        <v>47589</v>
      </c>
      <c r="H162" s="48">
        <v>51101</v>
      </c>
      <c r="I162" s="48">
        <v>45896</v>
      </c>
      <c r="J162" s="48">
        <v>18598</v>
      </c>
      <c r="K162" s="48"/>
      <c r="L162" s="48"/>
      <c r="M162" s="48"/>
      <c r="N162" s="48"/>
      <c r="O162" s="48"/>
      <c r="P162" s="48"/>
      <c r="Q162" s="48"/>
      <c r="R162"/>
    </row>
    <row r="163" spans="4:18" ht="14.4" x14ac:dyDescent="0.3">
      <c r="E163" s="4" t="s">
        <v>47</v>
      </c>
      <c r="F163" s="48">
        <v>62787</v>
      </c>
      <c r="G163" s="48">
        <v>63135</v>
      </c>
      <c r="H163" s="48">
        <v>84963</v>
      </c>
      <c r="I163" s="48">
        <v>76012</v>
      </c>
      <c r="J163" s="48">
        <v>28909</v>
      </c>
      <c r="K163" s="48"/>
      <c r="L163" s="48"/>
      <c r="M163" s="48"/>
      <c r="N163" s="48"/>
      <c r="O163" s="48"/>
      <c r="P163" s="48"/>
      <c r="Q163" s="48"/>
      <c r="R163"/>
    </row>
    <row r="164" spans="4:18" ht="14.4" x14ac:dyDescent="0.3">
      <c r="E164" s="4" t="s">
        <v>48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/>
      <c r="Q164" s="48"/>
      <c r="R164"/>
    </row>
    <row r="165" spans="4:18" ht="14.4" x14ac:dyDescent="0.3">
      <c r="E165" s="4" t="s">
        <v>49</v>
      </c>
      <c r="F165" s="48">
        <v>6280</v>
      </c>
      <c r="G165" s="48">
        <v>7347</v>
      </c>
      <c r="H165" s="48">
        <v>8865</v>
      </c>
      <c r="I165" s="48">
        <v>6902</v>
      </c>
      <c r="J165" s="48">
        <v>2317</v>
      </c>
      <c r="K165" s="48"/>
      <c r="L165" s="48"/>
      <c r="M165" s="48"/>
      <c r="N165" s="48"/>
      <c r="O165" s="48"/>
      <c r="P165" s="48"/>
      <c r="Q165" s="48"/>
      <c r="R165"/>
    </row>
    <row r="166" spans="4:18" ht="14.4" x14ac:dyDescent="0.3">
      <c r="E166" s="4" t="s">
        <v>50</v>
      </c>
      <c r="F166" s="48">
        <v>25706</v>
      </c>
      <c r="G166" s="48">
        <v>29382</v>
      </c>
      <c r="H166" s="48">
        <v>34824</v>
      </c>
      <c r="I166" s="48">
        <v>28890</v>
      </c>
      <c r="J166" s="48">
        <v>9228</v>
      </c>
      <c r="K166" s="48"/>
      <c r="L166" s="48"/>
      <c r="M166" s="48"/>
      <c r="N166" s="48"/>
      <c r="O166" s="48"/>
      <c r="P166" s="48"/>
      <c r="Q166" s="48"/>
      <c r="R166"/>
    </row>
    <row r="167" spans="4:18" ht="14.4" x14ac:dyDescent="0.3">
      <c r="E167" s="4" t="s">
        <v>51</v>
      </c>
      <c r="F167" s="48">
        <v>18515</v>
      </c>
      <c r="G167" s="48">
        <v>19108</v>
      </c>
      <c r="H167" s="48">
        <v>22839</v>
      </c>
      <c r="I167" s="48">
        <v>22457</v>
      </c>
      <c r="J167" s="48">
        <v>8405</v>
      </c>
      <c r="K167" s="48"/>
      <c r="L167" s="48"/>
      <c r="M167" s="48"/>
      <c r="N167" s="48"/>
      <c r="O167" s="48"/>
      <c r="P167" s="48"/>
      <c r="Q167" s="48"/>
      <c r="R167"/>
    </row>
    <row r="168" spans="4:18" ht="14.4" x14ac:dyDescent="0.3">
      <c r="E168" s="4" t="s">
        <v>52</v>
      </c>
      <c r="F168" s="48">
        <v>19850</v>
      </c>
      <c r="G168" s="48">
        <v>19262</v>
      </c>
      <c r="H168" s="48">
        <v>23937</v>
      </c>
      <c r="I168" s="48">
        <v>25684</v>
      </c>
      <c r="J168" s="48">
        <v>5802</v>
      </c>
      <c r="K168" s="48"/>
      <c r="L168" s="48"/>
      <c r="M168" s="48"/>
      <c r="N168" s="48"/>
      <c r="O168" s="48"/>
      <c r="P168" s="48"/>
      <c r="Q168" s="48"/>
      <c r="R168"/>
    </row>
    <row r="169" spans="4:18" ht="14.4" x14ac:dyDescent="0.3">
      <c r="E169" s="4" t="s">
        <v>53</v>
      </c>
      <c r="F169" s="48">
        <v>51729</v>
      </c>
      <c r="G169" s="48">
        <v>49773</v>
      </c>
      <c r="H169" s="48">
        <v>61403</v>
      </c>
      <c r="I169" s="48">
        <v>61720</v>
      </c>
      <c r="J169" s="48">
        <v>15874</v>
      </c>
      <c r="K169" s="48"/>
      <c r="L169" s="48"/>
      <c r="M169" s="48"/>
      <c r="N169" s="48"/>
      <c r="O169" s="48"/>
      <c r="P169" s="48"/>
      <c r="Q169" s="48"/>
      <c r="R169"/>
    </row>
    <row r="170" spans="4:18" ht="14.4" x14ac:dyDescent="0.3">
      <c r="E170" s="4" t="s">
        <v>54</v>
      </c>
      <c r="F170" s="48">
        <v>4120</v>
      </c>
      <c r="G170" s="48">
        <v>4890</v>
      </c>
      <c r="H170" s="48">
        <v>5993</v>
      </c>
      <c r="I170" s="48">
        <v>5906</v>
      </c>
      <c r="J170" s="48">
        <v>1349</v>
      </c>
      <c r="K170" s="48"/>
      <c r="L170" s="48"/>
      <c r="M170" s="48"/>
      <c r="N170" s="48"/>
      <c r="O170" s="48"/>
      <c r="P170" s="48"/>
      <c r="Q170" s="48"/>
      <c r="R170"/>
    </row>
    <row r="171" spans="4:18" ht="14.4" x14ac:dyDescent="0.3">
      <c r="E171" s="4" t="s">
        <v>55</v>
      </c>
      <c r="F171" s="48">
        <v>25027</v>
      </c>
      <c r="G171" s="48">
        <v>29154</v>
      </c>
      <c r="H171" s="48">
        <v>37634</v>
      </c>
      <c r="I171" s="48">
        <v>34840</v>
      </c>
      <c r="J171" s="48">
        <v>9998</v>
      </c>
      <c r="K171" s="48"/>
      <c r="L171" s="48"/>
      <c r="M171" s="48"/>
      <c r="N171" s="48"/>
      <c r="O171" s="48"/>
      <c r="P171" s="48"/>
      <c r="Q171" s="48"/>
      <c r="R171"/>
    </row>
    <row r="172" spans="4:18" ht="14.4" x14ac:dyDescent="0.3">
      <c r="E172" s="4" t="s">
        <v>56</v>
      </c>
      <c r="F172" s="48">
        <v>50369</v>
      </c>
      <c r="G172" s="48">
        <v>48210</v>
      </c>
      <c r="H172" s="48">
        <v>59630</v>
      </c>
      <c r="I172" s="48">
        <v>67558</v>
      </c>
      <c r="J172" s="48">
        <v>18170</v>
      </c>
      <c r="K172" s="48"/>
      <c r="L172" s="48"/>
      <c r="M172" s="48"/>
      <c r="N172" s="48"/>
      <c r="O172" s="48"/>
      <c r="P172" s="48"/>
      <c r="Q172" s="48"/>
      <c r="R172"/>
    </row>
    <row r="173" spans="4:18" ht="14.4" x14ac:dyDescent="0.3">
      <c r="E173" s="4" t="s">
        <v>57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/>
      <c r="Q173" s="48"/>
      <c r="R173"/>
    </row>
    <row r="174" spans="4:18" ht="14.4" x14ac:dyDescent="0.3">
      <c r="E174" s="4" t="s">
        <v>58</v>
      </c>
      <c r="F174" s="48">
        <v>50932</v>
      </c>
      <c r="G174" s="48">
        <v>43830</v>
      </c>
      <c r="H174" s="48">
        <v>50586</v>
      </c>
      <c r="I174" s="48">
        <v>46178</v>
      </c>
      <c r="J174" s="48">
        <v>15459</v>
      </c>
      <c r="K174" s="48"/>
      <c r="L174" s="48"/>
      <c r="M174" s="48"/>
      <c r="N174" s="48"/>
      <c r="O174" s="48"/>
      <c r="P174" s="48"/>
      <c r="Q174" s="48"/>
      <c r="R174"/>
    </row>
    <row r="175" spans="4:18" ht="14.4" x14ac:dyDescent="0.3">
      <c r="E175" s="4" t="s">
        <v>59</v>
      </c>
      <c r="F175" s="48">
        <v>66539</v>
      </c>
      <c r="G175" s="48">
        <v>67416</v>
      </c>
      <c r="H175" s="48">
        <v>75915</v>
      </c>
      <c r="I175" s="48">
        <v>79035</v>
      </c>
      <c r="J175" s="48">
        <v>21876</v>
      </c>
      <c r="K175" s="48"/>
      <c r="L175" s="48"/>
      <c r="M175" s="48"/>
      <c r="N175" s="48"/>
      <c r="O175" s="48"/>
      <c r="P175" s="48"/>
      <c r="Q175" s="48"/>
      <c r="R175"/>
    </row>
    <row r="176" spans="4:18" ht="14.4" x14ac:dyDescent="0.3">
      <c r="E176" s="4" t="s">
        <v>60</v>
      </c>
      <c r="F176" s="48">
        <v>4126</v>
      </c>
      <c r="G176" s="48">
        <v>4130</v>
      </c>
      <c r="H176" s="48">
        <v>8109</v>
      </c>
      <c r="I176" s="48">
        <v>9312</v>
      </c>
      <c r="J176" s="48">
        <v>2221</v>
      </c>
      <c r="K176" s="48"/>
      <c r="L176" s="48"/>
      <c r="M176" s="48"/>
      <c r="N176" s="48"/>
      <c r="O176" s="48"/>
      <c r="P176" s="48"/>
      <c r="Q176" s="48"/>
      <c r="R176"/>
    </row>
    <row r="177" spans="4:18" ht="14.4" x14ac:dyDescent="0.3">
      <c r="E177" s="4" t="s">
        <v>61</v>
      </c>
      <c r="F177" s="48">
        <v>6788</v>
      </c>
      <c r="G177" s="48">
        <v>7191</v>
      </c>
      <c r="H177" s="48">
        <v>8585</v>
      </c>
      <c r="I177" s="48">
        <v>9369</v>
      </c>
      <c r="J177" s="48">
        <v>2860</v>
      </c>
      <c r="K177" s="48"/>
      <c r="L177" s="48"/>
      <c r="M177" s="48"/>
      <c r="N177" s="48"/>
      <c r="O177" s="48"/>
      <c r="P177" s="48"/>
      <c r="Q177" s="48"/>
      <c r="R177"/>
    </row>
    <row r="178" spans="4:18" ht="14.4" x14ac:dyDescent="0.3">
      <c r="E178" s="4" t="s">
        <v>62</v>
      </c>
      <c r="F178" s="48">
        <v>58696</v>
      </c>
      <c r="G178" s="48">
        <v>58349</v>
      </c>
      <c r="H178" s="48">
        <v>70401</v>
      </c>
      <c r="I178" s="48">
        <v>72284</v>
      </c>
      <c r="J178" s="48">
        <v>22580</v>
      </c>
      <c r="K178" s="48"/>
      <c r="L178" s="48"/>
      <c r="M178" s="48"/>
      <c r="N178" s="48"/>
      <c r="O178" s="48"/>
      <c r="P178" s="48"/>
      <c r="Q178" s="48"/>
      <c r="R178"/>
    </row>
    <row r="179" spans="4:18" ht="14.4" x14ac:dyDescent="0.3">
      <c r="E179" s="4" t="s">
        <v>63</v>
      </c>
      <c r="F179" s="48">
        <v>22939</v>
      </c>
      <c r="G179" s="48">
        <v>21686</v>
      </c>
      <c r="H179" s="48">
        <v>22943</v>
      </c>
      <c r="I179" s="48">
        <v>22916</v>
      </c>
      <c r="J179" s="48">
        <v>9683</v>
      </c>
      <c r="K179" s="48"/>
      <c r="L179" s="48"/>
      <c r="M179" s="48"/>
      <c r="N179" s="48"/>
      <c r="O179" s="48"/>
      <c r="P179" s="48"/>
      <c r="Q179" s="48"/>
      <c r="R179"/>
    </row>
    <row r="180" spans="4:18" ht="14.4" x14ac:dyDescent="0.3">
      <c r="E180" s="4" t="s">
        <v>130</v>
      </c>
      <c r="F180" s="48">
        <v>21124</v>
      </c>
      <c r="G180" s="48">
        <v>21109</v>
      </c>
      <c r="H180" s="48">
        <v>28568</v>
      </c>
      <c r="I180" s="48">
        <v>27265</v>
      </c>
      <c r="J180" s="48">
        <v>6487</v>
      </c>
      <c r="K180" s="48"/>
      <c r="L180" s="48"/>
      <c r="M180" s="48"/>
      <c r="N180" s="48"/>
      <c r="O180" s="48"/>
      <c r="P180" s="48"/>
      <c r="Q180" s="48"/>
      <c r="R180"/>
    </row>
    <row r="181" spans="4:18" ht="14.4" x14ac:dyDescent="0.3">
      <c r="D181" s="52" t="s">
        <v>131</v>
      </c>
      <c r="E181" s="52"/>
      <c r="F181" s="52">
        <v>540460</v>
      </c>
      <c r="G181" s="52">
        <v>541561</v>
      </c>
      <c r="H181" s="52">
        <v>656296</v>
      </c>
      <c r="I181" s="52">
        <v>642224</v>
      </c>
      <c r="J181" s="52">
        <v>199816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/>
      <c r="Q181" s="52"/>
      <c r="R181"/>
    </row>
    <row r="182" spans="4:18" ht="14.4" x14ac:dyDescent="0.3"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/>
    </row>
    <row r="183" spans="4:18" ht="14.4" x14ac:dyDescent="0.3">
      <c r="D183" s="4" t="s">
        <v>113</v>
      </c>
      <c r="E183" s="4" t="s">
        <v>163</v>
      </c>
      <c r="F183"/>
      <c r="G183"/>
      <c r="H183"/>
      <c r="I183"/>
      <c r="J183"/>
      <c r="K183"/>
      <c r="L183"/>
      <c r="M183"/>
      <c r="N183"/>
      <c r="O183"/>
      <c r="P183"/>
      <c r="Q183"/>
      <c r="R183"/>
    </row>
    <row r="184" spans="4:18" ht="14.4" x14ac:dyDescent="0.3">
      <c r="D184" s="4" t="s">
        <v>114</v>
      </c>
      <c r="E184" s="4" t="s">
        <v>115</v>
      </c>
      <c r="R184"/>
    </row>
    <row r="185" spans="4:18" ht="15.6" x14ac:dyDescent="0.3">
      <c r="D185" s="4" t="s">
        <v>405</v>
      </c>
      <c r="E185" s="4" t="s">
        <v>406</v>
      </c>
      <c r="F185" s="56" t="s">
        <v>132</v>
      </c>
      <c r="N185"/>
      <c r="O185"/>
      <c r="P185"/>
      <c r="Q185"/>
      <c r="R185" s="55"/>
    </row>
    <row r="186" spans="4:18" ht="14.4" x14ac:dyDescent="0.3">
      <c r="K186" s="44"/>
      <c r="L186" s="44"/>
      <c r="M186" s="44"/>
      <c r="N186"/>
      <c r="O186"/>
      <c r="P186"/>
      <c r="Q186"/>
    </row>
    <row r="187" spans="4:18" ht="14.4" x14ac:dyDescent="0.3">
      <c r="F187" s="4" t="s">
        <v>117</v>
      </c>
      <c r="R187"/>
    </row>
    <row r="188" spans="4:18" ht="14.4" x14ac:dyDescent="0.3">
      <c r="D188" s="4" t="s">
        <v>120</v>
      </c>
      <c r="E188" s="4" t="s">
        <v>40</v>
      </c>
      <c r="F188" s="4" t="s">
        <v>121</v>
      </c>
      <c r="G188" s="4" t="s">
        <v>122</v>
      </c>
      <c r="H188" s="4" t="s">
        <v>123</v>
      </c>
      <c r="I188" s="4" t="s">
        <v>133</v>
      </c>
      <c r="J188" s="4" t="s">
        <v>134</v>
      </c>
      <c r="K188" s="4" t="s">
        <v>135</v>
      </c>
      <c r="L188" s="4" t="s">
        <v>136</v>
      </c>
      <c r="M188" s="4" t="s">
        <v>137</v>
      </c>
      <c r="N188" s="4" t="s">
        <v>138</v>
      </c>
      <c r="O188" s="4" t="s">
        <v>139</v>
      </c>
      <c r="P188" s="4" t="s">
        <v>140</v>
      </c>
      <c r="Q188" s="4" t="s">
        <v>141</v>
      </c>
      <c r="R188"/>
    </row>
    <row r="189" spans="4:18" ht="14.4" x14ac:dyDescent="0.3">
      <c r="D189" s="4" t="s">
        <v>97</v>
      </c>
      <c r="E189" s="4" t="s">
        <v>46</v>
      </c>
      <c r="F189" s="48">
        <v>0</v>
      </c>
      <c r="G189" s="48">
        <v>-354</v>
      </c>
      <c r="H189" s="48">
        <v>-426</v>
      </c>
      <c r="I189" s="48">
        <v>0</v>
      </c>
      <c r="J189" s="48">
        <v>0</v>
      </c>
      <c r="K189" s="48">
        <v>0</v>
      </c>
      <c r="L189" s="48">
        <v>0</v>
      </c>
      <c r="M189" s="48">
        <v>0</v>
      </c>
      <c r="N189" s="48">
        <v>0</v>
      </c>
      <c r="O189" s="48">
        <v>0</v>
      </c>
      <c r="P189" s="48">
        <v>0</v>
      </c>
      <c r="Q189" s="48">
        <v>0</v>
      </c>
      <c r="R189"/>
    </row>
    <row r="190" spans="4:18" ht="14.4" x14ac:dyDescent="0.3">
      <c r="E190" s="4" t="s">
        <v>47</v>
      </c>
      <c r="F190" s="48">
        <v>109</v>
      </c>
      <c r="G190" s="48">
        <v>-99</v>
      </c>
      <c r="H190" s="48">
        <v>-270</v>
      </c>
      <c r="I190" s="48">
        <v>0</v>
      </c>
      <c r="J190" s="48">
        <v>0</v>
      </c>
      <c r="K190" s="48">
        <v>0</v>
      </c>
      <c r="L190" s="48">
        <v>0</v>
      </c>
      <c r="M190" s="48">
        <v>0</v>
      </c>
      <c r="N190" s="48">
        <v>0</v>
      </c>
      <c r="O190" s="48">
        <v>0</v>
      </c>
      <c r="P190" s="48">
        <v>0</v>
      </c>
      <c r="Q190" s="48">
        <v>0</v>
      </c>
      <c r="R190"/>
    </row>
    <row r="191" spans="4:18" ht="14.4" x14ac:dyDescent="0.3">
      <c r="E191" s="4" t="s">
        <v>48</v>
      </c>
      <c r="F191" s="48">
        <v>0</v>
      </c>
      <c r="G191" s="48">
        <v>0</v>
      </c>
      <c r="H191" s="48">
        <v>0</v>
      </c>
      <c r="I191" s="48">
        <v>0</v>
      </c>
      <c r="J191" s="48">
        <v>0</v>
      </c>
      <c r="K191" s="48">
        <v>0</v>
      </c>
      <c r="L191" s="48">
        <v>0</v>
      </c>
      <c r="M191" s="48">
        <v>0</v>
      </c>
      <c r="N191" s="48">
        <v>0</v>
      </c>
      <c r="O191" s="48">
        <v>0</v>
      </c>
      <c r="P191" s="48">
        <v>0</v>
      </c>
      <c r="Q191" s="48">
        <v>0</v>
      </c>
      <c r="R191"/>
    </row>
    <row r="192" spans="4:18" ht="14.4" x14ac:dyDescent="0.3">
      <c r="E192" s="4" t="s">
        <v>49</v>
      </c>
      <c r="F192" s="48">
        <v>0</v>
      </c>
      <c r="G192" s="48">
        <v>0</v>
      </c>
      <c r="H192" s="48">
        <v>0</v>
      </c>
      <c r="I192" s="48">
        <v>0</v>
      </c>
      <c r="J192" s="48">
        <v>0</v>
      </c>
      <c r="K192" s="48">
        <v>0</v>
      </c>
      <c r="L192" s="48">
        <v>0</v>
      </c>
      <c r="M192" s="48">
        <v>0</v>
      </c>
      <c r="N192" s="48">
        <v>0</v>
      </c>
      <c r="O192" s="48">
        <v>0</v>
      </c>
      <c r="P192" s="48">
        <v>0</v>
      </c>
      <c r="Q192" s="48">
        <v>0</v>
      </c>
      <c r="R192"/>
    </row>
    <row r="193" spans="4:18" ht="14.4" x14ac:dyDescent="0.3">
      <c r="E193" s="4" t="s">
        <v>50</v>
      </c>
      <c r="F193" s="48">
        <v>0</v>
      </c>
      <c r="G193" s="48">
        <v>0</v>
      </c>
      <c r="H193" s="48">
        <v>0</v>
      </c>
      <c r="I193" s="48">
        <v>0</v>
      </c>
      <c r="J193" s="48">
        <v>0</v>
      </c>
      <c r="K193" s="48">
        <v>0</v>
      </c>
      <c r="L193" s="48">
        <v>0</v>
      </c>
      <c r="M193" s="48">
        <v>0</v>
      </c>
      <c r="N193" s="48">
        <v>0</v>
      </c>
      <c r="O193" s="48">
        <v>0</v>
      </c>
      <c r="P193" s="48">
        <v>0</v>
      </c>
      <c r="Q193" s="48">
        <v>0</v>
      </c>
      <c r="R193"/>
    </row>
    <row r="194" spans="4:18" ht="14.4" x14ac:dyDescent="0.3">
      <c r="E194" s="4" t="s">
        <v>51</v>
      </c>
      <c r="F194" s="48">
        <v>0</v>
      </c>
      <c r="G194" s="48">
        <v>0</v>
      </c>
      <c r="H194" s="48">
        <v>0</v>
      </c>
      <c r="I194" s="48">
        <v>0</v>
      </c>
      <c r="J194" s="48">
        <v>0</v>
      </c>
      <c r="K194" s="48">
        <v>0</v>
      </c>
      <c r="L194" s="48">
        <v>0</v>
      </c>
      <c r="M194" s="48">
        <v>0</v>
      </c>
      <c r="N194" s="48">
        <v>0</v>
      </c>
      <c r="O194" s="48">
        <v>0</v>
      </c>
      <c r="P194" s="48">
        <v>0</v>
      </c>
      <c r="Q194" s="48">
        <v>0</v>
      </c>
      <c r="R194"/>
    </row>
    <row r="195" spans="4:18" ht="14.4" x14ac:dyDescent="0.3">
      <c r="E195" s="4" t="s">
        <v>52</v>
      </c>
      <c r="F195" s="48">
        <v>0</v>
      </c>
      <c r="G195" s="48">
        <v>0</v>
      </c>
      <c r="H195" s="48">
        <v>0</v>
      </c>
      <c r="I195" s="48">
        <v>0</v>
      </c>
      <c r="J195" s="48">
        <v>0</v>
      </c>
      <c r="K195" s="48">
        <v>0</v>
      </c>
      <c r="L195" s="48">
        <v>0</v>
      </c>
      <c r="M195" s="48">
        <v>0</v>
      </c>
      <c r="N195" s="48">
        <v>0</v>
      </c>
      <c r="O195" s="48">
        <v>0</v>
      </c>
      <c r="P195" s="48">
        <v>0</v>
      </c>
      <c r="Q195" s="48">
        <v>0</v>
      </c>
      <c r="R195"/>
    </row>
    <row r="196" spans="4:18" ht="14.4" x14ac:dyDescent="0.3">
      <c r="E196" s="4" t="s">
        <v>53</v>
      </c>
      <c r="F196" s="48">
        <v>0</v>
      </c>
      <c r="G196" s="48">
        <v>0</v>
      </c>
      <c r="H196" s="48">
        <v>0</v>
      </c>
      <c r="I196" s="48">
        <v>0</v>
      </c>
      <c r="J196" s="48">
        <v>0</v>
      </c>
      <c r="K196" s="48">
        <v>0</v>
      </c>
      <c r="L196" s="48">
        <v>0</v>
      </c>
      <c r="M196" s="48">
        <v>0</v>
      </c>
      <c r="N196" s="48">
        <v>0</v>
      </c>
      <c r="O196" s="48">
        <v>0</v>
      </c>
      <c r="P196" s="48">
        <v>0</v>
      </c>
      <c r="Q196" s="48">
        <v>0</v>
      </c>
      <c r="R196"/>
    </row>
    <row r="197" spans="4:18" ht="14.4" x14ac:dyDescent="0.3">
      <c r="E197" s="4" t="s">
        <v>54</v>
      </c>
      <c r="F197" s="48">
        <v>0</v>
      </c>
      <c r="G197" s="48">
        <v>0</v>
      </c>
      <c r="H197" s="48">
        <v>0</v>
      </c>
      <c r="I197" s="48">
        <v>0</v>
      </c>
      <c r="J197" s="48">
        <v>0</v>
      </c>
      <c r="K197" s="48">
        <v>0</v>
      </c>
      <c r="L197" s="48">
        <v>0</v>
      </c>
      <c r="M197" s="48">
        <v>0</v>
      </c>
      <c r="N197" s="48">
        <v>0</v>
      </c>
      <c r="O197" s="48">
        <v>0</v>
      </c>
      <c r="P197" s="48">
        <v>0</v>
      </c>
      <c r="Q197" s="48">
        <v>0</v>
      </c>
      <c r="R197"/>
    </row>
    <row r="198" spans="4:18" ht="14.4" x14ac:dyDescent="0.3">
      <c r="E198" s="4" t="s">
        <v>55</v>
      </c>
      <c r="F198" s="48">
        <v>0</v>
      </c>
      <c r="G198" s="48">
        <v>0</v>
      </c>
      <c r="H198" s="48">
        <v>0</v>
      </c>
      <c r="I198" s="48">
        <v>0</v>
      </c>
      <c r="J198" s="48">
        <v>0</v>
      </c>
      <c r="K198" s="48">
        <v>0</v>
      </c>
      <c r="L198" s="48">
        <v>0</v>
      </c>
      <c r="M198" s="48">
        <v>0</v>
      </c>
      <c r="N198" s="48">
        <v>0</v>
      </c>
      <c r="O198" s="48">
        <v>0</v>
      </c>
      <c r="P198" s="48">
        <v>0</v>
      </c>
      <c r="Q198" s="48">
        <v>0</v>
      </c>
      <c r="R198"/>
    </row>
    <row r="199" spans="4:18" ht="14.4" x14ac:dyDescent="0.3">
      <c r="E199" s="4" t="s">
        <v>56</v>
      </c>
      <c r="F199" s="48">
        <v>0</v>
      </c>
      <c r="G199" s="48">
        <v>579</v>
      </c>
      <c r="H199" s="48">
        <v>0</v>
      </c>
      <c r="I199" s="48">
        <v>0</v>
      </c>
      <c r="J199" s="48">
        <v>0</v>
      </c>
      <c r="K199" s="48">
        <v>0</v>
      </c>
      <c r="L199" s="48">
        <v>0</v>
      </c>
      <c r="M199" s="48">
        <v>0</v>
      </c>
      <c r="N199" s="48">
        <v>0</v>
      </c>
      <c r="O199" s="48">
        <v>0</v>
      </c>
      <c r="P199" s="48">
        <v>0</v>
      </c>
      <c r="Q199" s="48">
        <v>0</v>
      </c>
      <c r="R199"/>
    </row>
    <row r="200" spans="4:18" ht="14.4" x14ac:dyDescent="0.3">
      <c r="E200" s="4" t="s">
        <v>57</v>
      </c>
      <c r="F200" s="48">
        <v>0</v>
      </c>
      <c r="G200" s="48">
        <v>0</v>
      </c>
      <c r="H200" s="48">
        <v>0</v>
      </c>
      <c r="I200" s="48">
        <v>0</v>
      </c>
      <c r="J200" s="48">
        <v>0</v>
      </c>
      <c r="K200" s="48">
        <v>0</v>
      </c>
      <c r="L200" s="48">
        <v>0</v>
      </c>
      <c r="M200" s="48">
        <v>0</v>
      </c>
      <c r="N200" s="48">
        <v>0</v>
      </c>
      <c r="O200" s="48">
        <v>0</v>
      </c>
      <c r="P200" s="48">
        <v>0</v>
      </c>
      <c r="Q200" s="48">
        <v>0</v>
      </c>
      <c r="R200"/>
    </row>
    <row r="201" spans="4:18" ht="14.4" x14ac:dyDescent="0.3">
      <c r="E201" s="4" t="s">
        <v>58</v>
      </c>
      <c r="F201" s="48">
        <v>0</v>
      </c>
      <c r="G201" s="48">
        <v>0</v>
      </c>
      <c r="H201" s="48">
        <v>0</v>
      </c>
      <c r="I201" s="48">
        <v>0</v>
      </c>
      <c r="J201" s="48">
        <v>0</v>
      </c>
      <c r="K201" s="48">
        <v>0</v>
      </c>
      <c r="L201" s="48">
        <v>0</v>
      </c>
      <c r="M201" s="48">
        <v>0</v>
      </c>
      <c r="N201" s="48">
        <v>0</v>
      </c>
      <c r="O201" s="48">
        <v>0</v>
      </c>
      <c r="P201" s="48">
        <v>0</v>
      </c>
      <c r="Q201" s="48">
        <v>0</v>
      </c>
      <c r="R201"/>
    </row>
    <row r="202" spans="4:18" ht="14.4" x14ac:dyDescent="0.3">
      <c r="E202" s="4" t="s">
        <v>59</v>
      </c>
      <c r="F202" s="48">
        <v>0</v>
      </c>
      <c r="G202" s="48">
        <v>0</v>
      </c>
      <c r="H202" s="48">
        <v>0</v>
      </c>
      <c r="I202" s="48">
        <v>0</v>
      </c>
      <c r="J202" s="48">
        <v>0</v>
      </c>
      <c r="K202" s="48">
        <v>0</v>
      </c>
      <c r="L202" s="48">
        <v>0</v>
      </c>
      <c r="M202" s="48">
        <v>0</v>
      </c>
      <c r="N202" s="48">
        <v>0</v>
      </c>
      <c r="O202" s="48">
        <v>0</v>
      </c>
      <c r="P202" s="48">
        <v>0</v>
      </c>
      <c r="Q202" s="48">
        <v>0</v>
      </c>
      <c r="R202"/>
    </row>
    <row r="203" spans="4:18" ht="14.4" x14ac:dyDescent="0.3">
      <c r="E203" s="4" t="s">
        <v>60</v>
      </c>
      <c r="F203" s="48">
        <v>0</v>
      </c>
      <c r="G203" s="48">
        <v>0</v>
      </c>
      <c r="H203" s="48">
        <v>0</v>
      </c>
      <c r="I203" s="48">
        <v>0</v>
      </c>
      <c r="J203" s="48">
        <v>0</v>
      </c>
      <c r="K203" s="48">
        <v>0</v>
      </c>
      <c r="L203" s="48">
        <v>0</v>
      </c>
      <c r="M203" s="48">
        <v>0</v>
      </c>
      <c r="N203" s="48">
        <v>0</v>
      </c>
      <c r="O203" s="48">
        <v>0</v>
      </c>
      <c r="P203" s="48">
        <v>0</v>
      </c>
      <c r="Q203" s="48">
        <v>0</v>
      </c>
      <c r="R203"/>
    </row>
    <row r="204" spans="4:18" ht="14.4" x14ac:dyDescent="0.3">
      <c r="E204" s="4" t="s">
        <v>61</v>
      </c>
      <c r="F204" s="48">
        <v>0</v>
      </c>
      <c r="G204" s="48">
        <v>0</v>
      </c>
      <c r="H204" s="48">
        <v>0</v>
      </c>
      <c r="I204" s="48">
        <v>0</v>
      </c>
      <c r="J204" s="48">
        <v>0</v>
      </c>
      <c r="K204" s="48">
        <v>0</v>
      </c>
      <c r="L204" s="48">
        <v>0</v>
      </c>
      <c r="M204" s="48">
        <v>0</v>
      </c>
      <c r="N204" s="48">
        <v>0</v>
      </c>
      <c r="O204" s="48">
        <v>0</v>
      </c>
      <c r="P204" s="48">
        <v>0</v>
      </c>
      <c r="Q204" s="48">
        <v>0</v>
      </c>
      <c r="R204"/>
    </row>
    <row r="205" spans="4:18" ht="14.4" x14ac:dyDescent="0.3">
      <c r="E205" s="4" t="s">
        <v>62</v>
      </c>
      <c r="F205" s="48">
        <v>0</v>
      </c>
      <c r="G205" s="48">
        <v>0</v>
      </c>
      <c r="H205" s="48">
        <v>0</v>
      </c>
      <c r="I205" s="48">
        <v>0</v>
      </c>
      <c r="J205" s="48">
        <v>0</v>
      </c>
      <c r="K205" s="48">
        <v>0</v>
      </c>
      <c r="L205" s="48">
        <v>0</v>
      </c>
      <c r="M205" s="48">
        <v>0</v>
      </c>
      <c r="N205" s="48">
        <v>0</v>
      </c>
      <c r="O205" s="48">
        <v>0</v>
      </c>
      <c r="P205" s="48">
        <v>0</v>
      </c>
      <c r="Q205" s="48">
        <v>0</v>
      </c>
      <c r="R205"/>
    </row>
    <row r="206" spans="4:18" ht="14.4" x14ac:dyDescent="0.3">
      <c r="E206" s="4" t="s">
        <v>63</v>
      </c>
      <c r="F206" s="48">
        <v>0</v>
      </c>
      <c r="G206" s="48">
        <v>0</v>
      </c>
      <c r="H206" s="48">
        <v>0</v>
      </c>
      <c r="I206" s="48">
        <v>0</v>
      </c>
      <c r="J206" s="48">
        <v>0</v>
      </c>
      <c r="K206" s="48">
        <v>0</v>
      </c>
      <c r="L206" s="48">
        <v>0</v>
      </c>
      <c r="M206" s="48">
        <v>0</v>
      </c>
      <c r="N206" s="48">
        <v>0</v>
      </c>
      <c r="O206" s="48">
        <v>0</v>
      </c>
      <c r="P206" s="48">
        <v>0</v>
      </c>
      <c r="Q206" s="48">
        <v>0</v>
      </c>
      <c r="R206"/>
    </row>
    <row r="207" spans="4:18" x14ac:dyDescent="0.3">
      <c r="E207" s="4" t="s">
        <v>130</v>
      </c>
      <c r="F207" s="48">
        <v>0</v>
      </c>
      <c r="G207" s="48">
        <v>81</v>
      </c>
      <c r="H207" s="48">
        <v>0</v>
      </c>
      <c r="I207" s="48">
        <v>0</v>
      </c>
      <c r="J207" s="48">
        <v>0</v>
      </c>
      <c r="K207" s="48">
        <v>0</v>
      </c>
      <c r="L207" s="48">
        <v>0</v>
      </c>
      <c r="M207" s="48">
        <v>0</v>
      </c>
      <c r="N207" s="48">
        <v>0</v>
      </c>
      <c r="O207" s="48">
        <v>0</v>
      </c>
      <c r="P207" s="48">
        <v>0</v>
      </c>
      <c r="Q207" s="48">
        <v>0</v>
      </c>
      <c r="R207" s="55"/>
    </row>
    <row r="208" spans="4:18" x14ac:dyDescent="0.3">
      <c r="D208" s="52" t="s">
        <v>131</v>
      </c>
      <c r="E208" s="52"/>
      <c r="F208" s="52">
        <v>109</v>
      </c>
      <c r="G208" s="52">
        <v>207</v>
      </c>
      <c r="H208" s="52">
        <v>-696</v>
      </c>
      <c r="I208" s="52">
        <v>0</v>
      </c>
      <c r="J208" s="52">
        <v>0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0</v>
      </c>
      <c r="Q208" s="52">
        <v>0</v>
      </c>
      <c r="R208" s="55"/>
    </row>
    <row r="209" spans="2:20" ht="14.4" x14ac:dyDescent="0.3">
      <c r="D209"/>
      <c r="E209"/>
      <c r="F209"/>
      <c r="G209"/>
      <c r="H209"/>
      <c r="I209"/>
      <c r="J209"/>
      <c r="K209"/>
      <c r="L209"/>
      <c r="M209"/>
      <c r="N209" s="7"/>
      <c r="O209" s="7"/>
      <c r="P209" s="7"/>
      <c r="Q209" s="7"/>
      <c r="R209" s="55"/>
    </row>
    <row r="210" spans="2:20" ht="14.4" x14ac:dyDescent="0.3">
      <c r="D210"/>
      <c r="E210"/>
      <c r="F210"/>
      <c r="G210"/>
      <c r="H210"/>
      <c r="I210"/>
      <c r="J210"/>
      <c r="K210"/>
      <c r="L210"/>
      <c r="M210"/>
      <c r="N210" s="7"/>
      <c r="O210" s="7"/>
      <c r="P210" s="7"/>
      <c r="Q210" s="7"/>
      <c r="R210" s="55"/>
    </row>
    <row r="211" spans="2:20" ht="14.4" x14ac:dyDescent="0.3">
      <c r="D211"/>
      <c r="E211"/>
      <c r="F211"/>
      <c r="G211"/>
      <c r="H211"/>
      <c r="I211"/>
      <c r="J211"/>
      <c r="K211"/>
      <c r="L211"/>
      <c r="M211"/>
      <c r="N211" s="7"/>
      <c r="O211" s="7"/>
      <c r="P211" s="7"/>
      <c r="Q211" s="7"/>
      <c r="R211" s="55"/>
    </row>
    <row r="212" spans="2:20" ht="14.4" x14ac:dyDescent="0.3">
      <c r="D212"/>
      <c r="E212"/>
      <c r="F212"/>
      <c r="G212"/>
      <c r="H212"/>
      <c r="I212"/>
      <c r="J212"/>
      <c r="K212"/>
      <c r="L212"/>
      <c r="M212"/>
      <c r="N212" s="7"/>
      <c r="O212" s="7"/>
      <c r="P212" s="7"/>
      <c r="Q212" s="7"/>
      <c r="R212" s="55"/>
    </row>
    <row r="213" spans="2:20" ht="14.4" x14ac:dyDescent="0.3">
      <c r="D213"/>
      <c r="E213"/>
      <c r="F213"/>
      <c r="G213"/>
      <c r="H213"/>
      <c r="I213"/>
      <c r="J213"/>
      <c r="K213"/>
      <c r="L213"/>
      <c r="M213"/>
      <c r="N213" s="7"/>
      <c r="O213" s="7"/>
      <c r="P213" s="7"/>
      <c r="Q213" s="7"/>
      <c r="R213" s="55"/>
    </row>
    <row r="214" spans="2:20" x14ac:dyDescent="0.3">
      <c r="D214" s="4" t="s">
        <v>113</v>
      </c>
      <c r="E214" s="4" t="s">
        <v>163</v>
      </c>
      <c r="O214" s="7"/>
      <c r="P214" s="7"/>
      <c r="Q214" s="7"/>
      <c r="R214" s="55"/>
    </row>
    <row r="215" spans="2:20" x14ac:dyDescent="0.3">
      <c r="D215" s="4" t="s">
        <v>114</v>
      </c>
      <c r="E215" s="4" t="s">
        <v>115</v>
      </c>
      <c r="O215" s="7"/>
      <c r="P215" s="7"/>
      <c r="Q215" s="7"/>
      <c r="R215" s="55"/>
    </row>
    <row r="216" spans="2:20" ht="15.6" x14ac:dyDescent="0.3">
      <c r="D216" s="4" t="s">
        <v>405</v>
      </c>
      <c r="E216" s="4" t="s">
        <v>30</v>
      </c>
      <c r="N216" s="42" t="s">
        <v>116</v>
      </c>
    </row>
    <row r="217" spans="2:20" x14ac:dyDescent="0.3">
      <c r="K217" s="44"/>
      <c r="L217" s="44"/>
      <c r="M217" s="44"/>
      <c r="N217" s="44"/>
      <c r="O217" s="44"/>
      <c r="P217" s="44"/>
      <c r="Q217" s="44"/>
      <c r="R217" s="45" t="s">
        <v>168</v>
      </c>
      <c r="S217" s="46" t="s">
        <v>168</v>
      </c>
      <c r="T217" s="46" t="s">
        <v>168</v>
      </c>
    </row>
    <row r="218" spans="2:20" ht="14.4" x14ac:dyDescent="0.3">
      <c r="F218" s="4" t="s">
        <v>117</v>
      </c>
      <c r="J218"/>
      <c r="K218"/>
      <c r="L218"/>
      <c r="M218"/>
      <c r="N218"/>
      <c r="O218" s="5"/>
      <c r="P218" s="5"/>
      <c r="Q218" s="5"/>
      <c r="R218" s="45" t="s">
        <v>118</v>
      </c>
      <c r="S218" s="46" t="s">
        <v>119</v>
      </c>
      <c r="T218" s="46" t="s">
        <v>119</v>
      </c>
    </row>
    <row r="219" spans="2:20" x14ac:dyDescent="0.3">
      <c r="D219" s="4" t="s">
        <v>120</v>
      </c>
      <c r="E219" s="4" t="s">
        <v>40</v>
      </c>
      <c r="F219" s="4" t="s">
        <v>121</v>
      </c>
      <c r="G219" s="4" t="s">
        <v>122</v>
      </c>
      <c r="H219" s="4" t="s">
        <v>123</v>
      </c>
      <c r="I219" s="4" t="s">
        <v>124</v>
      </c>
      <c r="J219" s="5" t="s">
        <v>102</v>
      </c>
      <c r="K219" s="5" t="s">
        <v>103</v>
      </c>
      <c r="L219" s="5" t="s">
        <v>104</v>
      </c>
      <c r="M219" s="5" t="s">
        <v>105</v>
      </c>
      <c r="N219" s="5" t="s">
        <v>106</v>
      </c>
      <c r="O219" s="5" t="s">
        <v>107</v>
      </c>
      <c r="P219" s="5" t="s">
        <v>108</v>
      </c>
      <c r="Q219" s="5" t="s">
        <v>109</v>
      </c>
      <c r="R219" s="45" t="s">
        <v>127</v>
      </c>
      <c r="S219" s="46" t="s">
        <v>10</v>
      </c>
      <c r="T219" s="46" t="s">
        <v>128</v>
      </c>
    </row>
    <row r="220" spans="2:20" x14ac:dyDescent="0.3">
      <c r="B220" s="33" t="s">
        <v>46</v>
      </c>
      <c r="C220" s="33" t="s">
        <v>7</v>
      </c>
      <c r="D220" s="4" t="s">
        <v>97</v>
      </c>
      <c r="E220" s="4" t="s">
        <v>46</v>
      </c>
      <c r="F220" s="48">
        <v>44933</v>
      </c>
      <c r="G220" s="48">
        <v>47235</v>
      </c>
      <c r="H220" s="48">
        <v>50675</v>
      </c>
      <c r="I220" s="48">
        <v>45896</v>
      </c>
      <c r="J220" s="49">
        <v>51411.040509786071</v>
      </c>
      <c r="K220" s="49">
        <v>51411.040509786071</v>
      </c>
      <c r="L220" s="49">
        <v>51411.040509786071</v>
      </c>
      <c r="M220" s="49">
        <v>51411.040509786071</v>
      </c>
      <c r="N220" s="49">
        <v>51411.040509786071</v>
      </c>
      <c r="O220" s="49">
        <v>51411.040509786071</v>
      </c>
      <c r="P220" s="49">
        <v>51411.040509786071</v>
      </c>
      <c r="Q220" s="49">
        <v>51411.040509786071</v>
      </c>
      <c r="R220" s="50">
        <v>600000</v>
      </c>
      <c r="S220" s="51">
        <v>631000</v>
      </c>
      <c r="T220" s="51">
        <v>52583.333333333336</v>
      </c>
    </row>
    <row r="221" spans="2:20" x14ac:dyDescent="0.3">
      <c r="B221" s="33" t="s">
        <v>47</v>
      </c>
      <c r="C221" s="33" t="s">
        <v>7</v>
      </c>
      <c r="E221" s="4" t="s">
        <v>47</v>
      </c>
      <c r="F221" s="48">
        <v>62896</v>
      </c>
      <c r="G221" s="48">
        <v>63036</v>
      </c>
      <c r="H221" s="48">
        <v>84693</v>
      </c>
      <c r="I221" s="48">
        <v>76012</v>
      </c>
      <c r="J221" s="49">
        <v>85145.895311788816</v>
      </c>
      <c r="K221" s="49">
        <v>85145.895311788816</v>
      </c>
      <c r="L221" s="49">
        <v>85145.895311788816</v>
      </c>
      <c r="M221" s="49">
        <v>85145.895311788816</v>
      </c>
      <c r="N221" s="49">
        <v>85145.895311788816</v>
      </c>
      <c r="O221" s="49">
        <v>85145.895311788816</v>
      </c>
      <c r="P221" s="49">
        <v>85145.895311788816</v>
      </c>
      <c r="Q221" s="49">
        <v>85145.895311788816</v>
      </c>
      <c r="R221" s="50">
        <v>968000</v>
      </c>
      <c r="S221" s="51">
        <v>938000</v>
      </c>
      <c r="T221" s="51">
        <v>78166.666666666672</v>
      </c>
    </row>
    <row r="222" spans="2:20" x14ac:dyDescent="0.3">
      <c r="B222" s="33" t="s">
        <v>48</v>
      </c>
      <c r="C222" s="33" t="s">
        <v>7</v>
      </c>
      <c r="E222" s="4" t="s">
        <v>48</v>
      </c>
      <c r="F222" s="48">
        <v>0</v>
      </c>
      <c r="G222" s="48">
        <v>0</v>
      </c>
      <c r="H222" s="48">
        <v>0</v>
      </c>
      <c r="I222" s="48">
        <v>0</v>
      </c>
      <c r="J222" s="49">
        <v>0</v>
      </c>
      <c r="K222" s="49">
        <v>0</v>
      </c>
      <c r="L222" s="49">
        <v>0</v>
      </c>
      <c r="M222" s="49">
        <v>0</v>
      </c>
      <c r="N222" s="49">
        <v>0</v>
      </c>
      <c r="O222" s="49">
        <v>0</v>
      </c>
      <c r="P222" s="49">
        <v>0</v>
      </c>
      <c r="Q222" s="49">
        <v>0</v>
      </c>
      <c r="R222" s="50">
        <v>0</v>
      </c>
      <c r="S222" s="51">
        <v>0</v>
      </c>
      <c r="T222" s="51">
        <v>0</v>
      </c>
    </row>
    <row r="223" spans="2:20" x14ac:dyDescent="0.3">
      <c r="B223" s="33" t="s">
        <v>49</v>
      </c>
      <c r="C223" s="33" t="s">
        <v>7</v>
      </c>
      <c r="E223" s="4" t="s">
        <v>49</v>
      </c>
      <c r="F223" s="48">
        <v>6280</v>
      </c>
      <c r="G223" s="48">
        <v>7347</v>
      </c>
      <c r="H223" s="48">
        <v>8865</v>
      </c>
      <c r="I223" s="48">
        <v>6902</v>
      </c>
      <c r="J223" s="49">
        <v>7731.3709604005471</v>
      </c>
      <c r="K223" s="49">
        <v>7731.3709604005471</v>
      </c>
      <c r="L223" s="49">
        <v>7731.3709604005471</v>
      </c>
      <c r="M223" s="49">
        <v>7731.3709604005471</v>
      </c>
      <c r="N223" s="49">
        <v>7731.3709604005471</v>
      </c>
      <c r="O223" s="49">
        <v>7731.3709604005471</v>
      </c>
      <c r="P223" s="49">
        <v>7731.3709604005471</v>
      </c>
      <c r="Q223" s="49">
        <v>7731.3709604005471</v>
      </c>
      <c r="R223" s="50">
        <v>91000</v>
      </c>
      <c r="S223" s="51">
        <v>124000</v>
      </c>
      <c r="T223" s="51">
        <v>10333.333333333334</v>
      </c>
    </row>
    <row r="224" spans="2:20" x14ac:dyDescent="0.3">
      <c r="B224" s="33" t="s">
        <v>50</v>
      </c>
      <c r="C224" s="33" t="s">
        <v>7</v>
      </c>
      <c r="E224" s="4" t="s">
        <v>50</v>
      </c>
      <c r="F224" s="48">
        <v>25706</v>
      </c>
      <c r="G224" s="48">
        <v>29382</v>
      </c>
      <c r="H224" s="48">
        <v>34824</v>
      </c>
      <c r="I224" s="48">
        <v>28890</v>
      </c>
      <c r="J224" s="49">
        <v>32361.533909877104</v>
      </c>
      <c r="K224" s="49">
        <v>32361.533909877104</v>
      </c>
      <c r="L224" s="49">
        <v>32361.533909877104</v>
      </c>
      <c r="M224" s="49">
        <v>32361.533909877104</v>
      </c>
      <c r="N224" s="49">
        <v>32361.533909877104</v>
      </c>
      <c r="O224" s="49">
        <v>32361.533909877104</v>
      </c>
      <c r="P224" s="49">
        <v>32361.533909877104</v>
      </c>
      <c r="Q224" s="49">
        <v>32361.533909877104</v>
      </c>
      <c r="R224" s="50">
        <v>378000</v>
      </c>
      <c r="S224" s="51">
        <v>498000</v>
      </c>
      <c r="T224" s="51">
        <v>41500</v>
      </c>
    </row>
    <row r="225" spans="2:20" x14ac:dyDescent="0.3">
      <c r="B225" s="33" t="s">
        <v>51</v>
      </c>
      <c r="C225" s="33" t="s">
        <v>7</v>
      </c>
      <c r="E225" s="4" t="s">
        <v>51</v>
      </c>
      <c r="F225" s="48">
        <v>18515</v>
      </c>
      <c r="G225" s="48">
        <v>19108</v>
      </c>
      <c r="H225" s="48">
        <v>22839</v>
      </c>
      <c r="I225" s="48">
        <v>22457</v>
      </c>
      <c r="J225" s="49">
        <v>25155.519799726895</v>
      </c>
      <c r="K225" s="49">
        <v>25155.519799726895</v>
      </c>
      <c r="L225" s="49">
        <v>25155.519799726895</v>
      </c>
      <c r="M225" s="49">
        <v>25155.519799726895</v>
      </c>
      <c r="N225" s="49">
        <v>25155.519799726895</v>
      </c>
      <c r="O225" s="49">
        <v>25155.519799726895</v>
      </c>
      <c r="P225" s="49">
        <v>25155.519799726895</v>
      </c>
      <c r="Q225" s="49">
        <v>25155.519799726895</v>
      </c>
      <c r="R225" s="50">
        <v>284000</v>
      </c>
      <c r="S225" s="51">
        <v>260000</v>
      </c>
      <c r="T225" s="51">
        <v>21666.666666666668</v>
      </c>
    </row>
    <row r="226" spans="2:20" x14ac:dyDescent="0.3">
      <c r="B226" s="33" t="s">
        <v>52</v>
      </c>
      <c r="C226" s="33" t="s">
        <v>7</v>
      </c>
      <c r="E226" s="4" t="s">
        <v>52</v>
      </c>
      <c r="F226" s="48">
        <v>19850</v>
      </c>
      <c r="G226" s="48">
        <v>19262</v>
      </c>
      <c r="H226" s="48">
        <v>23937</v>
      </c>
      <c r="I226" s="48">
        <v>25684</v>
      </c>
      <c r="J226" s="49">
        <v>28770.288575329996</v>
      </c>
      <c r="K226" s="49">
        <v>28770.288575329996</v>
      </c>
      <c r="L226" s="49">
        <v>28770.288575329996</v>
      </c>
      <c r="M226" s="49">
        <v>28770.288575329996</v>
      </c>
      <c r="N226" s="49">
        <v>28770.288575329996</v>
      </c>
      <c r="O226" s="49">
        <v>28770.288575329996</v>
      </c>
      <c r="P226" s="49">
        <v>28770.288575329996</v>
      </c>
      <c r="Q226" s="49">
        <v>28770.288575329996</v>
      </c>
      <c r="R226" s="50">
        <v>319000</v>
      </c>
      <c r="S226" s="51">
        <v>312000</v>
      </c>
      <c r="T226" s="51">
        <v>26000</v>
      </c>
    </row>
    <row r="227" spans="2:20" x14ac:dyDescent="0.3">
      <c r="B227" s="33" t="s">
        <v>53</v>
      </c>
      <c r="C227" s="33" t="s">
        <v>7</v>
      </c>
      <c r="E227" s="4" t="s">
        <v>53</v>
      </c>
      <c r="F227" s="48">
        <v>51729</v>
      </c>
      <c r="G227" s="48">
        <v>49773</v>
      </c>
      <c r="H227" s="48">
        <v>61403</v>
      </c>
      <c r="I227" s="48">
        <v>61720</v>
      </c>
      <c r="J227" s="49">
        <v>69136.513427401005</v>
      </c>
      <c r="K227" s="49">
        <v>69136.513427401005</v>
      </c>
      <c r="L227" s="49">
        <v>69136.513427401005</v>
      </c>
      <c r="M227" s="49">
        <v>69136.513427401005</v>
      </c>
      <c r="N227" s="49">
        <v>69136.513427401005</v>
      </c>
      <c r="O227" s="49">
        <v>69136.513427401005</v>
      </c>
      <c r="P227" s="49">
        <v>69136.513427401005</v>
      </c>
      <c r="Q227" s="49">
        <v>69136.513427401005</v>
      </c>
      <c r="R227" s="50">
        <v>778000</v>
      </c>
      <c r="S227" s="51">
        <v>1063000</v>
      </c>
      <c r="T227" s="51">
        <v>88583.333333333328</v>
      </c>
    </row>
    <row r="228" spans="2:20" x14ac:dyDescent="0.3">
      <c r="B228" s="33" t="s">
        <v>54</v>
      </c>
      <c r="C228" s="33" t="s">
        <v>7</v>
      </c>
      <c r="E228" s="4" t="s">
        <v>54</v>
      </c>
      <c r="F228" s="48">
        <v>4120</v>
      </c>
      <c r="G228" s="48">
        <v>4890</v>
      </c>
      <c r="H228" s="48">
        <v>5993</v>
      </c>
      <c r="I228" s="48">
        <v>5906</v>
      </c>
      <c r="J228" s="49">
        <v>6615.6877560309504</v>
      </c>
      <c r="K228" s="49">
        <v>6615.6877560309504</v>
      </c>
      <c r="L228" s="49">
        <v>6615.6877560309504</v>
      </c>
      <c r="M228" s="49">
        <v>6615.6877560309504</v>
      </c>
      <c r="N228" s="49">
        <v>6615.6877560309504</v>
      </c>
      <c r="O228" s="49">
        <v>6615.6877560309504</v>
      </c>
      <c r="P228" s="49">
        <v>6615.6877560309504</v>
      </c>
      <c r="Q228" s="49">
        <v>6615.6877560309504</v>
      </c>
      <c r="R228" s="50">
        <v>74000</v>
      </c>
      <c r="S228" s="51">
        <v>120000</v>
      </c>
      <c r="T228" s="51">
        <v>10000</v>
      </c>
    </row>
    <row r="229" spans="2:20" x14ac:dyDescent="0.3">
      <c r="B229" s="33" t="s">
        <v>55</v>
      </c>
      <c r="C229" s="33" t="s">
        <v>7</v>
      </c>
      <c r="E229" s="4" t="s">
        <v>55</v>
      </c>
      <c r="F229" s="48">
        <v>25027</v>
      </c>
      <c r="G229" s="48">
        <v>29154</v>
      </c>
      <c r="H229" s="48">
        <v>37634</v>
      </c>
      <c r="I229" s="48">
        <v>34840</v>
      </c>
      <c r="J229" s="49">
        <v>39026.508875739637</v>
      </c>
      <c r="K229" s="49">
        <v>39026.508875739637</v>
      </c>
      <c r="L229" s="49">
        <v>39026.508875739637</v>
      </c>
      <c r="M229" s="49">
        <v>39026.508875739637</v>
      </c>
      <c r="N229" s="49">
        <v>39026.508875739637</v>
      </c>
      <c r="O229" s="49">
        <v>39026.508875739637</v>
      </c>
      <c r="P229" s="49">
        <v>39026.508875739637</v>
      </c>
      <c r="Q229" s="49">
        <v>39026.508875739637</v>
      </c>
      <c r="R229" s="50">
        <v>439000</v>
      </c>
      <c r="S229" s="51">
        <v>307000</v>
      </c>
      <c r="T229" s="51">
        <v>25583.333333333332</v>
      </c>
    </row>
    <row r="230" spans="2:20" x14ac:dyDescent="0.3">
      <c r="B230" s="33" t="s">
        <v>56</v>
      </c>
      <c r="C230" s="33" t="s">
        <v>7</v>
      </c>
      <c r="E230" s="4" t="s">
        <v>56</v>
      </c>
      <c r="F230" s="48">
        <v>50369</v>
      </c>
      <c r="G230" s="48">
        <v>48789</v>
      </c>
      <c r="H230" s="48">
        <v>59630</v>
      </c>
      <c r="I230" s="48">
        <v>67558</v>
      </c>
      <c r="J230" s="49">
        <v>75676.03004096495</v>
      </c>
      <c r="K230" s="49">
        <v>75676.03004096495</v>
      </c>
      <c r="L230" s="49">
        <v>75676.03004096495</v>
      </c>
      <c r="M230" s="49">
        <v>75676.03004096495</v>
      </c>
      <c r="N230" s="49">
        <v>75676.03004096495</v>
      </c>
      <c r="O230" s="49">
        <v>75676.03004096495</v>
      </c>
      <c r="P230" s="49">
        <v>75676.03004096495</v>
      </c>
      <c r="Q230" s="49">
        <v>75676.03004096495</v>
      </c>
      <c r="R230" s="50">
        <v>832000</v>
      </c>
      <c r="S230" s="51">
        <v>887000</v>
      </c>
      <c r="T230" s="51">
        <v>73916.666666666672</v>
      </c>
    </row>
    <row r="231" spans="2:20" x14ac:dyDescent="0.3">
      <c r="B231" s="33" t="s">
        <v>57</v>
      </c>
      <c r="C231" s="33" t="s">
        <v>7</v>
      </c>
      <c r="E231" s="4" t="s">
        <v>57</v>
      </c>
      <c r="F231" s="48">
        <v>0</v>
      </c>
      <c r="G231" s="48">
        <v>0</v>
      </c>
      <c r="H231" s="48">
        <v>0</v>
      </c>
      <c r="I231" s="48">
        <v>0</v>
      </c>
      <c r="J231" s="49">
        <v>0</v>
      </c>
      <c r="K231" s="49">
        <v>0</v>
      </c>
      <c r="L231" s="49">
        <v>0</v>
      </c>
      <c r="M231" s="49">
        <v>0</v>
      </c>
      <c r="N231" s="49">
        <v>0</v>
      </c>
      <c r="O231" s="49">
        <v>0</v>
      </c>
      <c r="P231" s="49">
        <v>0</v>
      </c>
      <c r="Q231" s="49">
        <v>0</v>
      </c>
      <c r="R231" s="50">
        <v>0</v>
      </c>
      <c r="S231" s="51">
        <v>0</v>
      </c>
      <c r="T231" s="51">
        <v>0</v>
      </c>
    </row>
    <row r="232" spans="2:20" x14ac:dyDescent="0.3">
      <c r="B232" s="33" t="s">
        <v>58</v>
      </c>
      <c r="C232" s="33" t="s">
        <v>7</v>
      </c>
      <c r="E232" s="4" t="s">
        <v>58</v>
      </c>
      <c r="F232" s="48">
        <v>50932</v>
      </c>
      <c r="G232" s="48">
        <v>43830</v>
      </c>
      <c r="H232" s="48">
        <v>50586</v>
      </c>
      <c r="I232" s="48">
        <v>46178</v>
      </c>
      <c r="J232" s="49">
        <v>51726.926718252151</v>
      </c>
      <c r="K232" s="49">
        <v>51726.926718252151</v>
      </c>
      <c r="L232" s="49">
        <v>51726.926718252151</v>
      </c>
      <c r="M232" s="49">
        <v>51726.926718252151</v>
      </c>
      <c r="N232" s="49">
        <v>51726.926718252151</v>
      </c>
      <c r="O232" s="49">
        <v>51726.926718252151</v>
      </c>
      <c r="P232" s="49">
        <v>51726.926718252151</v>
      </c>
      <c r="Q232" s="49">
        <v>51726.926718252151</v>
      </c>
      <c r="R232" s="50">
        <v>605000</v>
      </c>
      <c r="S232" s="51">
        <v>817000</v>
      </c>
      <c r="T232" s="51">
        <v>68083.333333333328</v>
      </c>
    </row>
    <row r="233" spans="2:20" x14ac:dyDescent="0.3">
      <c r="B233" s="33" t="s">
        <v>59</v>
      </c>
      <c r="C233" s="33" t="s">
        <v>7</v>
      </c>
      <c r="E233" s="4" t="s">
        <v>59</v>
      </c>
      <c r="F233" s="48">
        <v>66539</v>
      </c>
      <c r="G233" s="48">
        <v>67416</v>
      </c>
      <c r="H233" s="48">
        <v>75915</v>
      </c>
      <c r="I233" s="48">
        <v>79035</v>
      </c>
      <c r="J233" s="49">
        <v>88532.150659990904</v>
      </c>
      <c r="K233" s="49">
        <v>88532.150659990904</v>
      </c>
      <c r="L233" s="49">
        <v>88532.150659990904</v>
      </c>
      <c r="M233" s="49">
        <v>88532.150659990904</v>
      </c>
      <c r="N233" s="49">
        <v>88532.150659990904</v>
      </c>
      <c r="O233" s="49">
        <v>88532.150659990904</v>
      </c>
      <c r="P233" s="49">
        <v>88532.150659990904</v>
      </c>
      <c r="Q233" s="49">
        <v>88532.150659990904</v>
      </c>
      <c r="R233" s="50">
        <v>997000</v>
      </c>
      <c r="S233" s="51">
        <v>1043000</v>
      </c>
      <c r="T233" s="51">
        <v>86916.666666666672</v>
      </c>
    </row>
    <row r="234" spans="2:20" x14ac:dyDescent="0.3">
      <c r="B234" s="33" t="s">
        <v>60</v>
      </c>
      <c r="C234" s="33" t="s">
        <v>7</v>
      </c>
      <c r="E234" s="4" t="s">
        <v>60</v>
      </c>
      <c r="F234" s="48">
        <v>4126</v>
      </c>
      <c r="G234" s="48">
        <v>4130</v>
      </c>
      <c r="H234" s="48">
        <v>8109</v>
      </c>
      <c r="I234" s="48">
        <v>9312</v>
      </c>
      <c r="J234" s="49">
        <v>10430.965862539828</v>
      </c>
      <c r="K234" s="49">
        <v>10430.965862539828</v>
      </c>
      <c r="L234" s="49">
        <v>10430.965862539828</v>
      </c>
      <c r="M234" s="49">
        <v>10430.965862539828</v>
      </c>
      <c r="N234" s="49">
        <v>10430.965862539828</v>
      </c>
      <c r="O234" s="49">
        <v>10430.965862539828</v>
      </c>
      <c r="P234" s="49">
        <v>10430.965862539828</v>
      </c>
      <c r="Q234" s="49">
        <v>10430.965862539828</v>
      </c>
      <c r="R234" s="50">
        <v>109000</v>
      </c>
      <c r="S234" s="51">
        <v>103000</v>
      </c>
      <c r="T234" s="51">
        <v>8583.3333333333339</v>
      </c>
    </row>
    <row r="235" spans="2:20" x14ac:dyDescent="0.3">
      <c r="B235" s="33" t="s">
        <v>61</v>
      </c>
      <c r="C235" s="33" t="s">
        <v>7</v>
      </c>
      <c r="E235" s="4" t="s">
        <v>61</v>
      </c>
      <c r="F235" s="48">
        <v>6788</v>
      </c>
      <c r="G235" s="48">
        <v>7191</v>
      </c>
      <c r="H235" s="48">
        <v>8585</v>
      </c>
      <c r="I235" s="48">
        <v>9369</v>
      </c>
      <c r="J235" s="49">
        <v>10494.815202548929</v>
      </c>
      <c r="K235" s="49">
        <v>10494.815202548929</v>
      </c>
      <c r="L235" s="49">
        <v>10494.815202548929</v>
      </c>
      <c r="M235" s="49">
        <v>10494.815202548929</v>
      </c>
      <c r="N235" s="49">
        <v>10494.815202548929</v>
      </c>
      <c r="O235" s="49">
        <v>10494.815202548929</v>
      </c>
      <c r="P235" s="49">
        <v>10494.815202548929</v>
      </c>
      <c r="Q235" s="49">
        <v>10494.815202548929</v>
      </c>
      <c r="R235" s="50">
        <v>116000</v>
      </c>
      <c r="S235" s="51">
        <v>134000</v>
      </c>
      <c r="T235" s="51">
        <v>11166.666666666666</v>
      </c>
    </row>
    <row r="236" spans="2:20" x14ac:dyDescent="0.3">
      <c r="B236" s="33" t="s">
        <v>62</v>
      </c>
      <c r="C236" s="33" t="s">
        <v>7</v>
      </c>
      <c r="E236" s="4" t="s">
        <v>62</v>
      </c>
      <c r="F236" s="48">
        <v>58696</v>
      </c>
      <c r="G236" s="48">
        <v>58349</v>
      </c>
      <c r="H236" s="48">
        <v>70401</v>
      </c>
      <c r="I236" s="48">
        <v>72284</v>
      </c>
      <c r="J236" s="49">
        <v>80969.924442421485</v>
      </c>
      <c r="K236" s="49">
        <v>80969.924442421485</v>
      </c>
      <c r="L236" s="49">
        <v>80969.924442421485</v>
      </c>
      <c r="M236" s="49">
        <v>80969.924442421485</v>
      </c>
      <c r="N236" s="49">
        <v>80969.924442421485</v>
      </c>
      <c r="O236" s="49">
        <v>80969.924442421485</v>
      </c>
      <c r="P236" s="49">
        <v>80969.924442421485</v>
      </c>
      <c r="Q236" s="49">
        <v>80969.924442421485</v>
      </c>
      <c r="R236" s="50">
        <v>907000</v>
      </c>
      <c r="S236" s="51">
        <v>1007000</v>
      </c>
      <c r="T236" s="51">
        <v>83916.666666666672</v>
      </c>
    </row>
    <row r="237" spans="2:20" x14ac:dyDescent="0.3">
      <c r="B237" s="33" t="s">
        <v>63</v>
      </c>
      <c r="C237" s="33" t="s">
        <v>7</v>
      </c>
      <c r="E237" s="4" t="s">
        <v>63</v>
      </c>
      <c r="F237" s="48">
        <v>22939</v>
      </c>
      <c r="G237" s="48">
        <v>21686</v>
      </c>
      <c r="H237" s="48">
        <v>22943</v>
      </c>
      <c r="I237" s="48">
        <v>22916</v>
      </c>
      <c r="J237" s="49">
        <v>25669.675011379153</v>
      </c>
      <c r="K237" s="49">
        <v>25669.675011379153</v>
      </c>
      <c r="L237" s="49">
        <v>25669.675011379153</v>
      </c>
      <c r="M237" s="49">
        <v>25669.675011379153</v>
      </c>
      <c r="N237" s="49">
        <v>25669.675011379153</v>
      </c>
      <c r="O237" s="49">
        <v>25669.675011379153</v>
      </c>
      <c r="P237" s="49">
        <v>25669.675011379153</v>
      </c>
      <c r="Q237" s="49">
        <v>25669.675011379153</v>
      </c>
      <c r="R237" s="50">
        <v>296000</v>
      </c>
      <c r="S237" s="51">
        <v>355000</v>
      </c>
      <c r="T237" s="51">
        <v>29583.333333333332</v>
      </c>
    </row>
    <row r="238" spans="2:20" x14ac:dyDescent="0.3">
      <c r="B238" s="33" t="s">
        <v>25</v>
      </c>
      <c r="C238" s="33" t="s">
        <v>7</v>
      </c>
      <c r="E238" s="4" t="s">
        <v>130</v>
      </c>
      <c r="F238" s="48">
        <v>21124</v>
      </c>
      <c r="G238" s="48">
        <v>21190</v>
      </c>
      <c r="H238" s="48">
        <v>28568</v>
      </c>
      <c r="I238" s="48">
        <v>27265</v>
      </c>
      <c r="J238" s="49">
        <v>30541.267637687753</v>
      </c>
      <c r="K238" s="49">
        <v>30541.267637687753</v>
      </c>
      <c r="L238" s="49">
        <v>30541.267637687753</v>
      </c>
      <c r="M238" s="49">
        <v>30541.267637687753</v>
      </c>
      <c r="N238" s="49">
        <v>30541.267637687753</v>
      </c>
      <c r="O238" s="49">
        <v>30541.267637687753</v>
      </c>
      <c r="P238" s="49">
        <v>30541.267637687753</v>
      </c>
      <c r="Q238" s="49">
        <v>30541.267637687753</v>
      </c>
      <c r="R238" s="50">
        <v>342000</v>
      </c>
      <c r="S238" s="51">
        <v>404000</v>
      </c>
      <c r="T238" s="51">
        <v>33666.666666666664</v>
      </c>
    </row>
    <row r="239" spans="2:20" x14ac:dyDescent="0.3">
      <c r="D239" s="52" t="s">
        <v>131</v>
      </c>
      <c r="E239" s="52"/>
      <c r="F239" s="52">
        <v>540569</v>
      </c>
      <c r="G239" s="52">
        <v>541768</v>
      </c>
      <c r="H239" s="52">
        <v>655600</v>
      </c>
      <c r="I239" s="52">
        <v>642224</v>
      </c>
      <c r="J239" s="53">
        <v>719396.11470186617</v>
      </c>
      <c r="K239" s="53">
        <v>719396.11470186617</v>
      </c>
      <c r="L239" s="53">
        <v>719396.11470186617</v>
      </c>
      <c r="M239" s="53">
        <v>719396.11470186617</v>
      </c>
      <c r="N239" s="53">
        <v>719396.11470186617</v>
      </c>
      <c r="O239" s="53">
        <v>719396.11470186617</v>
      </c>
      <c r="P239" s="53">
        <v>719396.11470186617</v>
      </c>
      <c r="Q239" s="53">
        <v>719396.11470186617</v>
      </c>
      <c r="R239" s="53">
        <v>8135000</v>
      </c>
      <c r="S239" s="53">
        <v>9003000</v>
      </c>
      <c r="T239" s="53">
        <v>750249.99999999988</v>
      </c>
    </row>
    <row r="240" spans="2:20" ht="14.4" x14ac:dyDescent="0.3">
      <c r="D240"/>
      <c r="E240"/>
      <c r="F240"/>
      <c r="G240"/>
      <c r="H240"/>
      <c r="I240"/>
      <c r="J240"/>
      <c r="K240"/>
      <c r="L240"/>
      <c r="M240"/>
      <c r="N240" s="7"/>
      <c r="O240" s="7"/>
      <c r="P240" s="7"/>
      <c r="Q240" s="7"/>
      <c r="R240" s="55"/>
    </row>
    <row r="241" spans="4:19" ht="14.4" x14ac:dyDescent="0.3">
      <c r="D241"/>
      <c r="E241"/>
      <c r="F241"/>
      <c r="G241"/>
      <c r="H241"/>
      <c r="I241"/>
      <c r="J241"/>
      <c r="K241"/>
      <c r="L241"/>
      <c r="M241"/>
      <c r="N241" s="7"/>
      <c r="O241" s="7"/>
      <c r="P241" s="7"/>
      <c r="Q241" s="7"/>
      <c r="R241" s="55"/>
    </row>
    <row r="242" spans="4:19" ht="14.4" x14ac:dyDescent="0.3">
      <c r="D242"/>
      <c r="E242"/>
      <c r="F242"/>
      <c r="G242"/>
      <c r="H242"/>
      <c r="I242"/>
      <c r="J242"/>
      <c r="K242"/>
      <c r="L242"/>
      <c r="M242"/>
      <c r="N242" s="7"/>
      <c r="O242" s="7"/>
      <c r="P242" s="7"/>
      <c r="Q242" s="7"/>
      <c r="R242" s="55"/>
    </row>
    <row r="243" spans="4:19" ht="14.4" x14ac:dyDescent="0.3">
      <c r="D243"/>
      <c r="E243"/>
      <c r="F243"/>
      <c r="G243"/>
      <c r="H243"/>
      <c r="I243"/>
      <c r="J243"/>
      <c r="K243"/>
      <c r="L243"/>
      <c r="M243"/>
      <c r="N243" s="7"/>
      <c r="O243" s="7"/>
      <c r="P243" s="7"/>
      <c r="Q243" s="7"/>
      <c r="R243" s="55"/>
    </row>
    <row r="244" spans="4:19" ht="14.4" x14ac:dyDescent="0.3">
      <c r="D244"/>
      <c r="E244"/>
      <c r="F244"/>
      <c r="G244"/>
      <c r="H244"/>
      <c r="I244"/>
      <c r="J244"/>
      <c r="K244"/>
      <c r="L244"/>
      <c r="M244"/>
      <c r="N244" s="7"/>
      <c r="O244" s="7"/>
      <c r="P244" s="7"/>
      <c r="Q244" s="7"/>
      <c r="R244" s="55"/>
    </row>
    <row r="245" spans="4:19" ht="15.6" x14ac:dyDescent="0.3">
      <c r="D245"/>
      <c r="E245"/>
      <c r="F245"/>
      <c r="G245"/>
      <c r="H245"/>
      <c r="I245"/>
      <c r="J245"/>
      <c r="K245"/>
      <c r="L245"/>
      <c r="M245"/>
      <c r="N245" s="42" t="s">
        <v>169</v>
      </c>
      <c r="R245" s="45" t="s">
        <v>170</v>
      </c>
      <c r="S245" s="46" t="s">
        <v>170</v>
      </c>
    </row>
    <row r="246" spans="4:19" ht="15.6" x14ac:dyDescent="0.3">
      <c r="D246" s="61" t="s">
        <v>171</v>
      </c>
      <c r="E246" s="61"/>
      <c r="F246" s="5" t="s">
        <v>117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45" t="s">
        <v>118</v>
      </c>
      <c r="S246" s="46" t="s">
        <v>119</v>
      </c>
    </row>
    <row r="247" spans="4:19" x14ac:dyDescent="0.3">
      <c r="D247" s="5" t="s">
        <v>120</v>
      </c>
      <c r="E247" s="5" t="s">
        <v>40</v>
      </c>
      <c r="F247" s="5" t="s">
        <v>98</v>
      </c>
      <c r="G247" s="5" t="s">
        <v>99</v>
      </c>
      <c r="H247" s="5" t="s">
        <v>100</v>
      </c>
      <c r="I247" s="5" t="s">
        <v>101</v>
      </c>
      <c r="J247" s="5" t="s">
        <v>102</v>
      </c>
      <c r="K247" s="5" t="s">
        <v>103</v>
      </c>
      <c r="L247" s="5" t="s">
        <v>104</v>
      </c>
      <c r="M247" s="5" t="s">
        <v>105</v>
      </c>
      <c r="N247" s="5" t="s">
        <v>106</v>
      </c>
      <c r="O247" s="5" t="s">
        <v>107</v>
      </c>
      <c r="P247" s="5" t="s">
        <v>108</v>
      </c>
      <c r="Q247" s="5" t="s">
        <v>109</v>
      </c>
      <c r="R247" s="45" t="s">
        <v>127</v>
      </c>
      <c r="S247" s="46" t="s">
        <v>10</v>
      </c>
    </row>
    <row r="248" spans="4:19" x14ac:dyDescent="0.3">
      <c r="D248" s="4" t="s">
        <v>97</v>
      </c>
      <c r="E248" s="4" t="s">
        <v>46</v>
      </c>
      <c r="F248" s="48">
        <v>50.54330708661417</v>
      </c>
      <c r="G248" s="48">
        <v>52.77653631284916</v>
      </c>
      <c r="H248" s="48">
        <v>54.430719656283564</v>
      </c>
      <c r="I248" s="48">
        <v>51.859887005649718</v>
      </c>
      <c r="J248" s="49">
        <v>51.859887005649718</v>
      </c>
      <c r="K248" s="49">
        <v>51.859887005649718</v>
      </c>
      <c r="L248" s="49">
        <v>51.859887005649718</v>
      </c>
      <c r="M248" s="49">
        <v>51.859887005649718</v>
      </c>
      <c r="N248" s="49">
        <v>51.859887005649718</v>
      </c>
      <c r="O248" s="49">
        <v>51.859887005649718</v>
      </c>
      <c r="P248" s="49">
        <v>51.859887005649718</v>
      </c>
      <c r="Q248" s="49">
        <v>51.859887005649718</v>
      </c>
      <c r="R248" s="50">
        <v>52.173913043478258</v>
      </c>
      <c r="S248" s="51">
        <v>50.48</v>
      </c>
    </row>
    <row r="249" spans="4:19" x14ac:dyDescent="0.3">
      <c r="E249" s="4" t="s">
        <v>47</v>
      </c>
      <c r="F249" s="48">
        <v>55.758865248226954</v>
      </c>
      <c r="G249" s="48">
        <v>50.267942583732058</v>
      </c>
      <c r="H249" s="48">
        <v>52.801122194513717</v>
      </c>
      <c r="I249" s="48">
        <v>55.932303164091245</v>
      </c>
      <c r="J249" s="49">
        <v>55.932303164091245</v>
      </c>
      <c r="K249" s="49">
        <v>55.932303164091245</v>
      </c>
      <c r="L249" s="49">
        <v>55.932303164091245</v>
      </c>
      <c r="M249" s="49">
        <v>55.932303164091245</v>
      </c>
      <c r="N249" s="49">
        <v>55.932303164091245</v>
      </c>
      <c r="O249" s="49">
        <v>55.932303164091245</v>
      </c>
      <c r="P249" s="49">
        <v>55.932303164091245</v>
      </c>
      <c r="Q249" s="49">
        <v>55.932303164091245</v>
      </c>
      <c r="R249" s="50">
        <v>55.314285714285717</v>
      </c>
      <c r="S249" s="51">
        <v>54.534883720930232</v>
      </c>
    </row>
    <row r="250" spans="4:19" x14ac:dyDescent="0.3">
      <c r="E250" s="4" t="s">
        <v>48</v>
      </c>
      <c r="F250" s="48" t="s">
        <v>369</v>
      </c>
      <c r="G250" s="48" t="s">
        <v>369</v>
      </c>
      <c r="H250" s="48" t="s">
        <v>369</v>
      </c>
      <c r="I250" s="48" t="s">
        <v>369</v>
      </c>
      <c r="J250" s="49">
        <v>0</v>
      </c>
      <c r="K250" s="49">
        <v>0</v>
      </c>
      <c r="L250" s="49">
        <v>0</v>
      </c>
      <c r="M250" s="49">
        <v>0</v>
      </c>
      <c r="N250" s="49">
        <v>0</v>
      </c>
      <c r="O250" s="49">
        <v>0</v>
      </c>
      <c r="P250" s="49">
        <v>0</v>
      </c>
      <c r="Q250" s="49">
        <v>0</v>
      </c>
      <c r="R250" s="50">
        <v>0</v>
      </c>
      <c r="S250" s="51">
        <v>0</v>
      </c>
    </row>
    <row r="251" spans="4:19" x14ac:dyDescent="0.3">
      <c r="E251" s="4" t="s">
        <v>49</v>
      </c>
      <c r="F251" s="48">
        <v>43.611111111111114</v>
      </c>
      <c r="G251" s="48">
        <v>55.2406015037594</v>
      </c>
      <c r="H251" s="48">
        <v>54.386503067484661</v>
      </c>
      <c r="I251" s="48">
        <v>56.57377049180328</v>
      </c>
      <c r="J251" s="49">
        <v>56.57377049180328</v>
      </c>
      <c r="K251" s="49">
        <v>56.57377049180328</v>
      </c>
      <c r="L251" s="49">
        <v>56.57377049180328</v>
      </c>
      <c r="M251" s="49">
        <v>56.57377049180328</v>
      </c>
      <c r="N251" s="49">
        <v>56.57377049180328</v>
      </c>
      <c r="O251" s="49">
        <v>56.57377049180328</v>
      </c>
      <c r="P251" s="49">
        <v>56.57377049180328</v>
      </c>
      <c r="Q251" s="49">
        <v>56.57377049180328</v>
      </c>
      <c r="R251" s="50">
        <v>53.529411764705884</v>
      </c>
      <c r="S251" s="51">
        <v>56.363636363636367</v>
      </c>
    </row>
    <row r="252" spans="4:19" x14ac:dyDescent="0.3">
      <c r="E252" s="4" t="s">
        <v>50</v>
      </c>
      <c r="F252" s="48">
        <v>49.529865125240846</v>
      </c>
      <c r="G252" s="48">
        <v>51.099130434782609</v>
      </c>
      <c r="H252" s="48">
        <v>50.689956331877731</v>
      </c>
      <c r="I252" s="48">
        <v>50.06932409012132</v>
      </c>
      <c r="J252" s="49">
        <v>50.06932409012132</v>
      </c>
      <c r="K252" s="49">
        <v>50.06932409012132</v>
      </c>
      <c r="L252" s="49">
        <v>50.06932409012132</v>
      </c>
      <c r="M252" s="49">
        <v>50.06932409012132</v>
      </c>
      <c r="N252" s="49">
        <v>50.06932409012132</v>
      </c>
      <c r="O252" s="49">
        <v>50.06932409012132</v>
      </c>
      <c r="P252" s="49">
        <v>50.06932409012132</v>
      </c>
      <c r="Q252" s="49">
        <v>50.06932409012132</v>
      </c>
      <c r="R252" s="50">
        <v>50.4</v>
      </c>
      <c r="S252" s="51">
        <v>68.219178082191775</v>
      </c>
    </row>
    <row r="253" spans="4:19" x14ac:dyDescent="0.3">
      <c r="E253" s="4" t="s">
        <v>51</v>
      </c>
      <c r="F253" s="48">
        <v>58.591772151898731</v>
      </c>
      <c r="G253" s="48">
        <v>62.241042345276874</v>
      </c>
      <c r="H253" s="48">
        <v>61.395161290322584</v>
      </c>
      <c r="I253" s="48">
        <v>66.836309523809518</v>
      </c>
      <c r="J253" s="49">
        <v>66.836309523809518</v>
      </c>
      <c r="K253" s="49">
        <v>66.836309523809518</v>
      </c>
      <c r="L253" s="49">
        <v>66.836309523809518</v>
      </c>
      <c r="M253" s="49">
        <v>66.836309523809518</v>
      </c>
      <c r="N253" s="49">
        <v>66.836309523809518</v>
      </c>
      <c r="O253" s="49">
        <v>66.836309523809518</v>
      </c>
      <c r="P253" s="49">
        <v>66.836309523809518</v>
      </c>
      <c r="Q253" s="49">
        <v>66.836309523809518</v>
      </c>
      <c r="R253" s="50">
        <v>66.04651162790698</v>
      </c>
      <c r="S253" s="51">
        <v>57.777777777777779</v>
      </c>
    </row>
    <row r="254" spans="4:19" x14ac:dyDescent="0.3">
      <c r="E254" s="4" t="s">
        <v>52</v>
      </c>
      <c r="F254" s="48">
        <v>55.292479108635099</v>
      </c>
      <c r="G254" s="48">
        <v>50.823218997361479</v>
      </c>
      <c r="H254" s="48">
        <v>48.851020408163265</v>
      </c>
      <c r="I254" s="48">
        <v>51.265469061876246</v>
      </c>
      <c r="J254" s="49">
        <v>51.265469061876246</v>
      </c>
      <c r="K254" s="49">
        <v>51.265469061876246</v>
      </c>
      <c r="L254" s="49">
        <v>51.265469061876246</v>
      </c>
      <c r="M254" s="49">
        <v>51.265469061876246</v>
      </c>
      <c r="N254" s="49">
        <v>51.265469061876246</v>
      </c>
      <c r="O254" s="49">
        <v>51.265469061876246</v>
      </c>
      <c r="P254" s="49">
        <v>51.265469061876246</v>
      </c>
      <c r="Q254" s="49">
        <v>51.265469061876246</v>
      </c>
      <c r="R254" s="50">
        <v>51.451612903225808</v>
      </c>
      <c r="S254" s="51">
        <v>51.147540983606561</v>
      </c>
    </row>
    <row r="255" spans="4:19" x14ac:dyDescent="0.3">
      <c r="E255" s="4" t="s">
        <v>53</v>
      </c>
      <c r="F255" s="48">
        <v>59.595622119815665</v>
      </c>
      <c r="G255" s="48">
        <v>61.296798029556648</v>
      </c>
      <c r="H255" s="48">
        <v>64.49894957983193</v>
      </c>
      <c r="I255" s="48">
        <v>64.158004158004161</v>
      </c>
      <c r="J255" s="49">
        <v>64.158004158004161</v>
      </c>
      <c r="K255" s="49">
        <v>64.158004158004161</v>
      </c>
      <c r="L255" s="49">
        <v>64.158004158004161</v>
      </c>
      <c r="M255" s="49">
        <v>64.158004158004161</v>
      </c>
      <c r="N255" s="49">
        <v>64.158004158004161</v>
      </c>
      <c r="O255" s="49">
        <v>64.158004158004161</v>
      </c>
      <c r="P255" s="49">
        <v>64.158004158004161</v>
      </c>
      <c r="Q255" s="49">
        <v>64.158004158004161</v>
      </c>
      <c r="R255" s="50">
        <v>63.770491803278688</v>
      </c>
      <c r="S255" s="51">
        <v>64.817073170731703</v>
      </c>
    </row>
    <row r="256" spans="4:19" x14ac:dyDescent="0.3">
      <c r="E256" s="4" t="s">
        <v>54</v>
      </c>
      <c r="F256" s="48">
        <v>38.148148148148145</v>
      </c>
      <c r="G256" s="48">
        <v>40.75</v>
      </c>
      <c r="H256" s="48">
        <v>43.744525547445257</v>
      </c>
      <c r="I256" s="48">
        <v>42.79710144927536</v>
      </c>
      <c r="J256" s="49">
        <v>42.79710144927536</v>
      </c>
      <c r="K256" s="49">
        <v>42.79710144927536</v>
      </c>
      <c r="L256" s="49">
        <v>42.79710144927536</v>
      </c>
      <c r="M256" s="49">
        <v>42.79710144927536</v>
      </c>
      <c r="N256" s="49">
        <v>42.79710144927536</v>
      </c>
      <c r="O256" s="49">
        <v>42.79710144927536</v>
      </c>
      <c r="P256" s="49">
        <v>42.79710144927536</v>
      </c>
      <c r="Q256" s="49">
        <v>42.79710144927536</v>
      </c>
      <c r="R256" s="50">
        <v>43.529411764705884</v>
      </c>
      <c r="S256" s="51">
        <v>66.666666666666671</v>
      </c>
    </row>
    <row r="257" spans="4:19" x14ac:dyDescent="0.3">
      <c r="E257" s="4" t="s">
        <v>55</v>
      </c>
      <c r="F257" s="48">
        <v>45.836996336996336</v>
      </c>
      <c r="G257" s="48">
        <v>48.671118530884812</v>
      </c>
      <c r="H257" s="48">
        <v>48.56</v>
      </c>
      <c r="I257" s="48">
        <v>48.932584269662918</v>
      </c>
      <c r="J257" s="49">
        <v>48.932584269662918</v>
      </c>
      <c r="K257" s="49">
        <v>48.932584269662918</v>
      </c>
      <c r="L257" s="49">
        <v>48.932584269662918</v>
      </c>
      <c r="M257" s="49">
        <v>48.932584269662918</v>
      </c>
      <c r="N257" s="49">
        <v>48.932584269662918</v>
      </c>
      <c r="O257" s="49">
        <v>48.932584269662918</v>
      </c>
      <c r="P257" s="49">
        <v>48.932584269662918</v>
      </c>
      <c r="Q257" s="49">
        <v>48.932584269662918</v>
      </c>
      <c r="R257" s="50">
        <v>48.777777777777779</v>
      </c>
      <c r="S257" s="51">
        <v>50.327868852459019</v>
      </c>
    </row>
    <row r="258" spans="4:19" x14ac:dyDescent="0.3">
      <c r="E258" s="4" t="s">
        <v>56</v>
      </c>
      <c r="F258" s="48">
        <v>72.892908827785817</v>
      </c>
      <c r="G258" s="48">
        <v>72.387240356083083</v>
      </c>
      <c r="H258" s="48">
        <v>70.903686087990494</v>
      </c>
      <c r="I258" s="48">
        <v>83.199507389162562</v>
      </c>
      <c r="J258" s="49">
        <v>83.199507389162562</v>
      </c>
      <c r="K258" s="49">
        <v>83.199507389162562</v>
      </c>
      <c r="L258" s="49">
        <v>83.199507389162562</v>
      </c>
      <c r="M258" s="49">
        <v>83.199507389162562</v>
      </c>
      <c r="N258" s="49">
        <v>83.199507389162562</v>
      </c>
      <c r="O258" s="49">
        <v>83.199507389162562</v>
      </c>
      <c r="P258" s="49">
        <v>83.199507389162562</v>
      </c>
      <c r="Q258" s="49">
        <v>83.199507389162562</v>
      </c>
      <c r="R258" s="50">
        <v>80.77669902912622</v>
      </c>
      <c r="S258" s="51">
        <v>51.569767441860463</v>
      </c>
    </row>
    <row r="259" spans="4:19" x14ac:dyDescent="0.3">
      <c r="E259" s="4" t="s">
        <v>57</v>
      </c>
      <c r="F259" s="48" t="s">
        <v>369</v>
      </c>
      <c r="G259" s="48" t="s">
        <v>369</v>
      </c>
      <c r="H259" s="48" t="s">
        <v>369</v>
      </c>
      <c r="I259" s="48" t="s">
        <v>369</v>
      </c>
      <c r="J259" s="49">
        <v>0</v>
      </c>
      <c r="K259" s="49">
        <v>0</v>
      </c>
      <c r="L259" s="49">
        <v>0</v>
      </c>
      <c r="M259" s="49">
        <v>0</v>
      </c>
      <c r="N259" s="49">
        <v>0</v>
      </c>
      <c r="O259" s="49">
        <v>0</v>
      </c>
      <c r="P259" s="49">
        <v>0</v>
      </c>
      <c r="Q259" s="49">
        <v>0</v>
      </c>
      <c r="R259" s="50">
        <v>0</v>
      </c>
      <c r="S259" s="51">
        <v>0</v>
      </c>
    </row>
    <row r="260" spans="4:19" x14ac:dyDescent="0.3">
      <c r="E260" s="4" t="s">
        <v>58</v>
      </c>
      <c r="F260" s="48">
        <v>80.972972972972968</v>
      </c>
      <c r="G260" s="48">
        <v>79.115523465703973</v>
      </c>
      <c r="H260" s="48">
        <v>80.295238095238091</v>
      </c>
      <c r="I260" s="48">
        <v>82.167259786476862</v>
      </c>
      <c r="J260" s="49">
        <v>82.167259786476862</v>
      </c>
      <c r="K260" s="49">
        <v>82.167259786476862</v>
      </c>
      <c r="L260" s="49">
        <v>82.167259786476862</v>
      </c>
      <c r="M260" s="49">
        <v>82.167259786476862</v>
      </c>
      <c r="N260" s="49">
        <v>82.167259786476862</v>
      </c>
      <c r="O260" s="49">
        <v>82.167259786476862</v>
      </c>
      <c r="P260" s="49">
        <v>82.167259786476862</v>
      </c>
      <c r="Q260" s="49">
        <v>82.167259786476862</v>
      </c>
      <c r="R260" s="50">
        <v>81.756756756756758</v>
      </c>
      <c r="S260" s="51">
        <v>79.320388349514559</v>
      </c>
    </row>
    <row r="261" spans="4:19" x14ac:dyDescent="0.3">
      <c r="E261" s="4" t="s">
        <v>59</v>
      </c>
      <c r="F261" s="48">
        <v>47.664040114613179</v>
      </c>
      <c r="G261" s="48">
        <v>49.172866520787743</v>
      </c>
      <c r="H261" s="48">
        <v>49.135922330097088</v>
      </c>
      <c r="I261" s="48">
        <v>50.437141033822591</v>
      </c>
      <c r="J261" s="49">
        <v>50.437141033822591</v>
      </c>
      <c r="K261" s="49">
        <v>50.437141033822591</v>
      </c>
      <c r="L261" s="49">
        <v>50.437141033822591</v>
      </c>
      <c r="M261" s="49">
        <v>50.437141033822591</v>
      </c>
      <c r="N261" s="49">
        <v>50.437141033822591</v>
      </c>
      <c r="O261" s="49">
        <v>50.437141033822591</v>
      </c>
      <c r="P261" s="49">
        <v>50.437141033822591</v>
      </c>
      <c r="Q261" s="49">
        <v>50.437141033822591</v>
      </c>
      <c r="R261" s="50">
        <v>50.100502512562812</v>
      </c>
      <c r="S261" s="51">
        <v>51.127450980392155</v>
      </c>
    </row>
    <row r="262" spans="4:19" x14ac:dyDescent="0.3">
      <c r="E262" s="4" t="s">
        <v>60</v>
      </c>
      <c r="F262" s="48">
        <v>64.46875</v>
      </c>
      <c r="G262" s="48">
        <v>62.575757575757578</v>
      </c>
      <c r="H262" s="48">
        <v>68.142857142857139</v>
      </c>
      <c r="I262" s="48">
        <v>92.198019801980195</v>
      </c>
      <c r="J262" s="49">
        <v>92.198019801980195</v>
      </c>
      <c r="K262" s="49">
        <v>92.198019801980195</v>
      </c>
      <c r="L262" s="49">
        <v>92.198019801980195</v>
      </c>
      <c r="M262" s="49">
        <v>92.198019801980195</v>
      </c>
      <c r="N262" s="49">
        <v>92.198019801980195</v>
      </c>
      <c r="O262" s="49">
        <v>92.198019801980195</v>
      </c>
      <c r="P262" s="49">
        <v>92.198019801980195</v>
      </c>
      <c r="Q262" s="49">
        <v>92.198019801980195</v>
      </c>
      <c r="R262" s="50">
        <v>83.84615384615384</v>
      </c>
      <c r="S262" s="51">
        <v>73.571428571428569</v>
      </c>
    </row>
    <row r="263" spans="4:19" x14ac:dyDescent="0.3">
      <c r="E263" s="4" t="s">
        <v>61</v>
      </c>
      <c r="F263" s="48">
        <v>41.901234567901234</v>
      </c>
      <c r="G263" s="48">
        <v>46.694805194805198</v>
      </c>
      <c r="H263" s="48">
        <v>49.912790697674417</v>
      </c>
      <c r="I263" s="48">
        <v>58.556249999999999</v>
      </c>
      <c r="J263" s="49">
        <v>58.556249999999999</v>
      </c>
      <c r="K263" s="49">
        <v>58.556249999999999</v>
      </c>
      <c r="L263" s="49">
        <v>58.556249999999999</v>
      </c>
      <c r="M263" s="49">
        <v>58.556249999999999</v>
      </c>
      <c r="N263" s="49">
        <v>58.556249999999999</v>
      </c>
      <c r="O263" s="49">
        <v>58.556249999999999</v>
      </c>
      <c r="P263" s="49">
        <v>58.556249999999999</v>
      </c>
      <c r="Q263" s="49">
        <v>58.556249999999999</v>
      </c>
      <c r="R263" s="50">
        <v>55.238095238095241</v>
      </c>
      <c r="S263" s="51">
        <v>49.629629629629626</v>
      </c>
    </row>
    <row r="264" spans="4:19" x14ac:dyDescent="0.3">
      <c r="E264" s="4" t="s">
        <v>62</v>
      </c>
      <c r="F264" s="48">
        <v>48.389117889530091</v>
      </c>
      <c r="G264" s="48">
        <v>49.364636209813874</v>
      </c>
      <c r="H264" s="48">
        <v>55.173197492163013</v>
      </c>
      <c r="I264" s="48">
        <v>56.383775351014037</v>
      </c>
      <c r="J264" s="49">
        <v>56.383775351014037</v>
      </c>
      <c r="K264" s="49">
        <v>56.383775351014037</v>
      </c>
      <c r="L264" s="49">
        <v>56.383775351014037</v>
      </c>
      <c r="M264" s="49">
        <v>56.383775351014037</v>
      </c>
      <c r="N264" s="49">
        <v>56.383775351014037</v>
      </c>
      <c r="O264" s="49">
        <v>56.383775351014037</v>
      </c>
      <c r="P264" s="49">
        <v>56.383775351014037</v>
      </c>
      <c r="Q264" s="49">
        <v>56.383775351014037</v>
      </c>
      <c r="R264" s="50">
        <v>55.304878048780488</v>
      </c>
      <c r="S264" s="51">
        <v>55.635359116022101</v>
      </c>
    </row>
    <row r="265" spans="4:19" ht="14.4" x14ac:dyDescent="0.3">
      <c r="D265"/>
      <c r="E265" s="4" t="s">
        <v>63</v>
      </c>
      <c r="F265" s="48">
        <v>98.029914529914535</v>
      </c>
      <c r="G265" s="48">
        <v>101.81220657276995</v>
      </c>
      <c r="H265" s="48">
        <v>98.047008547008545</v>
      </c>
      <c r="I265" s="48">
        <v>110.17307692307692</v>
      </c>
      <c r="J265" s="49">
        <v>110.17307692307692</v>
      </c>
      <c r="K265" s="49">
        <v>110.17307692307692</v>
      </c>
      <c r="L265" s="49">
        <v>110.17307692307692</v>
      </c>
      <c r="M265" s="49">
        <v>110.17307692307692</v>
      </c>
      <c r="N265" s="49">
        <v>110.17307692307692</v>
      </c>
      <c r="O265" s="49">
        <v>110.17307692307692</v>
      </c>
      <c r="P265" s="49">
        <v>110.17307692307692</v>
      </c>
      <c r="Q265" s="49">
        <v>110.17307692307692</v>
      </c>
      <c r="R265" s="50">
        <v>105.71428571428571</v>
      </c>
      <c r="S265" s="51">
        <v>91.025641025641022</v>
      </c>
    </row>
    <row r="266" spans="4:19" ht="14.4" x14ac:dyDescent="0.3">
      <c r="D266"/>
      <c r="E266" s="4" t="s">
        <v>130</v>
      </c>
      <c r="F266" s="48">
        <v>36.420689655172417</v>
      </c>
      <c r="G266" s="48">
        <v>36.660899653979236</v>
      </c>
      <c r="H266" s="48">
        <v>38.553306342780026</v>
      </c>
      <c r="I266" s="48">
        <v>38.8944365192582</v>
      </c>
      <c r="J266" s="49">
        <v>38.8944365192582</v>
      </c>
      <c r="K266" s="49">
        <v>38.8944365192582</v>
      </c>
      <c r="L266" s="49">
        <v>38.8944365192582</v>
      </c>
      <c r="M266" s="49">
        <v>38.8944365192582</v>
      </c>
      <c r="N266" s="49">
        <v>38.8944365192582</v>
      </c>
      <c r="O266" s="49">
        <v>38.8944365192582</v>
      </c>
      <c r="P266" s="49">
        <v>38.8944365192582</v>
      </c>
      <c r="Q266" s="49">
        <v>38.8944365192582</v>
      </c>
      <c r="R266" s="50">
        <v>38.426966292134829</v>
      </c>
      <c r="S266" s="51">
        <v>39.223300970873787</v>
      </c>
    </row>
    <row r="267" spans="4:19" x14ac:dyDescent="0.3">
      <c r="D267" s="53" t="s">
        <v>131</v>
      </c>
      <c r="E267" s="53"/>
      <c r="F267" s="53">
        <v>54.902396912451756</v>
      </c>
      <c r="G267" s="53">
        <v>54.912629231704848</v>
      </c>
      <c r="H267" s="53">
        <v>56.183049104464821</v>
      </c>
      <c r="I267" s="53">
        <v>58.463723258989532</v>
      </c>
      <c r="J267" s="53">
        <v>58.463723258989532</v>
      </c>
      <c r="K267" s="53">
        <v>58.463723258989532</v>
      </c>
      <c r="L267" s="53">
        <v>58.463723258989532</v>
      </c>
      <c r="M267" s="53">
        <v>58.463723258989532</v>
      </c>
      <c r="N267" s="53">
        <v>58.463723258989532</v>
      </c>
      <c r="O267" s="53">
        <v>58.463723258989532</v>
      </c>
      <c r="P267" s="53">
        <v>58.463723258989532</v>
      </c>
      <c r="Q267" s="53">
        <v>58.463723258989532</v>
      </c>
      <c r="R267" s="53">
        <v>57.818052594171995</v>
      </c>
      <c r="S267" s="53">
        <v>56.837121212121211</v>
      </c>
    </row>
    <row r="268" spans="4:19" ht="14.4" x14ac:dyDescent="0.3"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</row>
    <row r="269" spans="4:19" ht="14.4" x14ac:dyDescent="0.3"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</row>
    <row r="270" spans="4:19" ht="14.4" x14ac:dyDescent="0.3">
      <c r="D270"/>
      <c r="E270"/>
      <c r="F270"/>
      <c r="G270"/>
      <c r="H270"/>
      <c r="I270"/>
      <c r="J270"/>
      <c r="K270"/>
      <c r="L270"/>
      <c r="M270"/>
      <c r="N270" s="44"/>
      <c r="O270" s="44"/>
      <c r="P270" s="44"/>
      <c r="Q270" s="44"/>
      <c r="R270" s="45" t="s">
        <v>172</v>
      </c>
      <c r="S270" s="46" t="s">
        <v>172</v>
      </c>
    </row>
    <row r="271" spans="4:19" ht="15.6" x14ac:dyDescent="0.3">
      <c r="D271" s="37" t="s">
        <v>173</v>
      </c>
      <c r="E271" s="37"/>
      <c r="F271" s="56"/>
      <c r="N271" s="5"/>
      <c r="O271" s="5"/>
      <c r="P271" s="5"/>
      <c r="Q271" s="5"/>
      <c r="R271" s="45" t="s">
        <v>118</v>
      </c>
      <c r="S271" s="46" t="s">
        <v>119</v>
      </c>
    </row>
    <row r="272" spans="4:19" x14ac:dyDescent="0.3">
      <c r="D272" s="57" t="s">
        <v>120</v>
      </c>
      <c r="E272" s="57" t="s">
        <v>40</v>
      </c>
      <c r="F272" s="5" t="s">
        <v>98</v>
      </c>
      <c r="G272" s="5" t="s">
        <v>99</v>
      </c>
      <c r="H272" s="5" t="s">
        <v>100</v>
      </c>
      <c r="I272" s="5" t="s">
        <v>101</v>
      </c>
      <c r="J272" s="5" t="s">
        <v>102</v>
      </c>
      <c r="K272" s="5" t="s">
        <v>103</v>
      </c>
      <c r="L272" s="5" t="s">
        <v>104</v>
      </c>
      <c r="M272" s="5" t="s">
        <v>105</v>
      </c>
      <c r="N272" s="5" t="s">
        <v>106</v>
      </c>
      <c r="O272" s="5" t="s">
        <v>107</v>
      </c>
      <c r="P272" s="5" t="s">
        <v>108</v>
      </c>
      <c r="Q272" s="5" t="s">
        <v>109</v>
      </c>
      <c r="R272" s="45" t="s">
        <v>127</v>
      </c>
      <c r="S272" s="46" t="s">
        <v>10</v>
      </c>
    </row>
    <row r="273" spans="2:19" x14ac:dyDescent="0.3">
      <c r="B273" s="33" t="s">
        <v>46</v>
      </c>
      <c r="C273" s="33" t="s">
        <v>174</v>
      </c>
      <c r="D273" s="4" t="s">
        <v>97</v>
      </c>
      <c r="E273" s="4" t="s">
        <v>46</v>
      </c>
      <c r="F273" s="48">
        <v>43905.079999999987</v>
      </c>
      <c r="G273" s="48">
        <v>41907.050000000003</v>
      </c>
      <c r="H273" s="48">
        <v>47760.83</v>
      </c>
      <c r="I273" s="48">
        <v>49205.740000000005</v>
      </c>
      <c r="J273" s="49">
        <v>55118.491643149748</v>
      </c>
      <c r="K273" s="49">
        <v>55118.491643149748</v>
      </c>
      <c r="L273" s="49">
        <v>55118.491643149748</v>
      </c>
      <c r="M273" s="49">
        <v>55118.491643149748</v>
      </c>
      <c r="N273" s="49">
        <v>55118.491643149748</v>
      </c>
      <c r="O273" s="49">
        <v>55118.491643149748</v>
      </c>
      <c r="P273" s="49">
        <v>55118.491643149748</v>
      </c>
      <c r="Q273" s="49">
        <v>55118.491643149748</v>
      </c>
      <c r="R273" s="50">
        <v>624000</v>
      </c>
      <c r="S273" s="51">
        <v>696000</v>
      </c>
    </row>
    <row r="274" spans="2:19" x14ac:dyDescent="0.3">
      <c r="B274" s="33" t="s">
        <v>47</v>
      </c>
      <c r="C274" s="33" t="s">
        <v>174</v>
      </c>
      <c r="E274" s="4" t="s">
        <v>47</v>
      </c>
      <c r="F274" s="48">
        <v>93911.06</v>
      </c>
      <c r="G274" s="48">
        <v>107368.47</v>
      </c>
      <c r="H274" s="48">
        <v>148829.75</v>
      </c>
      <c r="I274" s="48">
        <v>130507.79999999999</v>
      </c>
      <c r="J274" s="49">
        <v>146190.12098315882</v>
      </c>
      <c r="K274" s="49">
        <v>146190.12098315882</v>
      </c>
      <c r="L274" s="49">
        <v>146190.12098315882</v>
      </c>
      <c r="M274" s="49">
        <v>146190.12098315882</v>
      </c>
      <c r="N274" s="49">
        <v>146190.12098315882</v>
      </c>
      <c r="O274" s="49">
        <v>146190.12098315882</v>
      </c>
      <c r="P274" s="49">
        <v>146190.12098315882</v>
      </c>
      <c r="Q274" s="49">
        <v>146190.12098315882</v>
      </c>
      <c r="R274" s="50">
        <v>1650000</v>
      </c>
      <c r="S274" s="51">
        <v>1207000</v>
      </c>
    </row>
    <row r="275" spans="2:19" x14ac:dyDescent="0.3">
      <c r="B275" s="33" t="s">
        <v>48</v>
      </c>
      <c r="C275" s="33" t="s">
        <v>174</v>
      </c>
      <c r="E275" s="4" t="s">
        <v>48</v>
      </c>
      <c r="F275" s="48">
        <v>0</v>
      </c>
      <c r="G275" s="48">
        <v>0</v>
      </c>
      <c r="H275" s="48">
        <v>0</v>
      </c>
      <c r="I275" s="48">
        <v>0</v>
      </c>
      <c r="J275" s="49">
        <v>0</v>
      </c>
      <c r="K275" s="49">
        <v>0</v>
      </c>
      <c r="L275" s="49">
        <v>0</v>
      </c>
      <c r="M275" s="49">
        <v>0</v>
      </c>
      <c r="N275" s="49">
        <v>0</v>
      </c>
      <c r="O275" s="49">
        <v>0</v>
      </c>
      <c r="P275" s="49">
        <v>0</v>
      </c>
      <c r="Q275" s="49">
        <v>0</v>
      </c>
      <c r="R275" s="50">
        <v>0</v>
      </c>
      <c r="S275" s="51">
        <v>0</v>
      </c>
    </row>
    <row r="276" spans="2:19" x14ac:dyDescent="0.3">
      <c r="B276" s="33" t="s">
        <v>49</v>
      </c>
      <c r="C276" s="33" t="s">
        <v>174</v>
      </c>
      <c r="E276" s="4" t="s">
        <v>49</v>
      </c>
      <c r="F276" s="48">
        <v>13820.599999999999</v>
      </c>
      <c r="G276" s="48">
        <v>15637.170000000002</v>
      </c>
      <c r="H276" s="48">
        <v>25192.82</v>
      </c>
      <c r="I276" s="48">
        <v>17463.68</v>
      </c>
      <c r="J276" s="49">
        <v>19562.183195266276</v>
      </c>
      <c r="K276" s="49">
        <v>19562.183195266276</v>
      </c>
      <c r="L276" s="49">
        <v>19562.183195266276</v>
      </c>
      <c r="M276" s="49">
        <v>19562.183195266276</v>
      </c>
      <c r="N276" s="49">
        <v>19562.183195266276</v>
      </c>
      <c r="O276" s="49">
        <v>19562.183195266276</v>
      </c>
      <c r="P276" s="49">
        <v>19562.183195266276</v>
      </c>
      <c r="Q276" s="49">
        <v>19562.183195266276</v>
      </c>
      <c r="R276" s="50">
        <v>229000</v>
      </c>
      <c r="S276" s="51">
        <v>225000</v>
      </c>
    </row>
    <row r="277" spans="2:19" x14ac:dyDescent="0.3">
      <c r="B277" s="33" t="s">
        <v>50</v>
      </c>
      <c r="C277" s="33" t="s">
        <v>174</v>
      </c>
      <c r="E277" s="4" t="s">
        <v>50</v>
      </c>
      <c r="F277" s="48">
        <v>46729.22</v>
      </c>
      <c r="G277" s="48">
        <v>50388.130000000005</v>
      </c>
      <c r="H277" s="48">
        <v>69805.87</v>
      </c>
      <c r="I277" s="48">
        <v>59720.530000000013</v>
      </c>
      <c r="J277" s="49">
        <v>66896.779394629048</v>
      </c>
      <c r="K277" s="49">
        <v>66896.779394629048</v>
      </c>
      <c r="L277" s="49">
        <v>66896.779394629048</v>
      </c>
      <c r="M277" s="49">
        <v>66896.779394629048</v>
      </c>
      <c r="N277" s="49">
        <v>66896.779394629048</v>
      </c>
      <c r="O277" s="49">
        <v>66896.779394629048</v>
      </c>
      <c r="P277" s="49">
        <v>66896.779394629048</v>
      </c>
      <c r="Q277" s="49">
        <v>66896.779394629048</v>
      </c>
      <c r="R277" s="50">
        <v>762000</v>
      </c>
      <c r="S277" s="51">
        <v>462000</v>
      </c>
    </row>
    <row r="278" spans="2:19" x14ac:dyDescent="0.3">
      <c r="B278" s="33" t="s">
        <v>51</v>
      </c>
      <c r="C278" s="33" t="s">
        <v>174</v>
      </c>
      <c r="E278" s="4" t="s">
        <v>51</v>
      </c>
      <c r="F278" s="48">
        <v>9818.2100000000028</v>
      </c>
      <c r="G278" s="48">
        <v>9963.5600000000013</v>
      </c>
      <c r="H278" s="48">
        <v>13371.21</v>
      </c>
      <c r="I278" s="48">
        <v>14156.160000000003</v>
      </c>
      <c r="J278" s="49">
        <v>15857.218825671382</v>
      </c>
      <c r="K278" s="49">
        <v>15857.218825671382</v>
      </c>
      <c r="L278" s="49">
        <v>15857.218825671382</v>
      </c>
      <c r="M278" s="49">
        <v>15857.218825671382</v>
      </c>
      <c r="N278" s="49">
        <v>15857.218825671382</v>
      </c>
      <c r="O278" s="49">
        <v>15857.218825671382</v>
      </c>
      <c r="P278" s="49">
        <v>15857.218825671382</v>
      </c>
      <c r="Q278" s="49">
        <v>15857.218825671382</v>
      </c>
      <c r="R278" s="50">
        <v>174000</v>
      </c>
      <c r="S278" s="51">
        <v>127000</v>
      </c>
    </row>
    <row r="279" spans="2:19" x14ac:dyDescent="0.3">
      <c r="B279" s="33" t="s">
        <v>52</v>
      </c>
      <c r="C279" s="33" t="s">
        <v>174</v>
      </c>
      <c r="E279" s="4" t="s">
        <v>52</v>
      </c>
      <c r="F279" s="48">
        <v>36611.020000000004</v>
      </c>
      <c r="G279" s="48">
        <v>40820.549999999996</v>
      </c>
      <c r="H279" s="48">
        <v>61976.58</v>
      </c>
      <c r="I279" s="48">
        <v>68586.409999999989</v>
      </c>
      <c r="J279" s="49">
        <v>76828.017756030924</v>
      </c>
      <c r="K279" s="49">
        <v>76828.017756030924</v>
      </c>
      <c r="L279" s="49">
        <v>76828.017756030924</v>
      </c>
      <c r="M279" s="49">
        <v>76828.017756030924</v>
      </c>
      <c r="N279" s="49">
        <v>76828.017756030924</v>
      </c>
      <c r="O279" s="49">
        <v>76828.017756030924</v>
      </c>
      <c r="P279" s="49">
        <v>76828.017756030924</v>
      </c>
      <c r="Q279" s="49">
        <v>76828.017756030924</v>
      </c>
      <c r="R279" s="50">
        <v>823000</v>
      </c>
      <c r="S279" s="51">
        <v>527000</v>
      </c>
    </row>
    <row r="280" spans="2:19" x14ac:dyDescent="0.3">
      <c r="B280" s="33" t="s">
        <v>53</v>
      </c>
      <c r="C280" s="33" t="s">
        <v>174</v>
      </c>
      <c r="E280" s="4" t="s">
        <v>53</v>
      </c>
      <c r="F280" s="48">
        <v>50915.12999999999</v>
      </c>
      <c r="G280" s="48">
        <v>40801.87000000001</v>
      </c>
      <c r="H280" s="48">
        <v>62458.929999999993</v>
      </c>
      <c r="I280" s="48">
        <v>75588.650000000023</v>
      </c>
      <c r="J280" s="49">
        <v>84671.673941738743</v>
      </c>
      <c r="K280" s="49">
        <v>84671.673941738743</v>
      </c>
      <c r="L280" s="49">
        <v>84671.673941738743</v>
      </c>
      <c r="M280" s="49">
        <v>84671.673941738743</v>
      </c>
      <c r="N280" s="49">
        <v>84671.673941738743</v>
      </c>
      <c r="O280" s="49">
        <v>84671.673941738743</v>
      </c>
      <c r="P280" s="49">
        <v>84671.673941738743</v>
      </c>
      <c r="Q280" s="49">
        <v>84671.673941738743</v>
      </c>
      <c r="R280" s="50">
        <v>907000</v>
      </c>
      <c r="S280" s="51">
        <v>737000</v>
      </c>
    </row>
    <row r="281" spans="2:19" x14ac:dyDescent="0.3">
      <c r="B281" s="33" t="s">
        <v>54</v>
      </c>
      <c r="C281" s="33" t="s">
        <v>174</v>
      </c>
      <c r="E281" s="4" t="s">
        <v>54</v>
      </c>
      <c r="F281" s="48">
        <v>7038.25</v>
      </c>
      <c r="G281" s="48">
        <v>9019.2800000000007</v>
      </c>
      <c r="H281" s="48">
        <v>13189.069999999996</v>
      </c>
      <c r="I281" s="48">
        <v>13216.169999999998</v>
      </c>
      <c r="J281" s="49">
        <v>14804.275999089667</v>
      </c>
      <c r="K281" s="49">
        <v>14804.275999089667</v>
      </c>
      <c r="L281" s="49">
        <v>14804.275999089667</v>
      </c>
      <c r="M281" s="49">
        <v>14804.275999089667</v>
      </c>
      <c r="N281" s="49">
        <v>14804.275999089667</v>
      </c>
      <c r="O281" s="49">
        <v>14804.275999089667</v>
      </c>
      <c r="P281" s="49">
        <v>14804.275999089667</v>
      </c>
      <c r="Q281" s="49">
        <v>14804.275999089667</v>
      </c>
      <c r="R281" s="50">
        <v>161000</v>
      </c>
      <c r="S281" s="51">
        <v>107000</v>
      </c>
    </row>
    <row r="282" spans="2:19" x14ac:dyDescent="0.3">
      <c r="B282" s="33" t="s">
        <v>55</v>
      </c>
      <c r="C282" s="33" t="s">
        <v>174</v>
      </c>
      <c r="E282" s="4" t="s">
        <v>55</v>
      </c>
      <c r="F282" s="48">
        <v>43581.8</v>
      </c>
      <c r="G282" s="48">
        <v>46356.7</v>
      </c>
      <c r="H282" s="48">
        <v>75234.609999999986</v>
      </c>
      <c r="I282" s="48">
        <v>81641.72</v>
      </c>
      <c r="J282" s="49">
        <v>91452.104196631757</v>
      </c>
      <c r="K282" s="49">
        <v>91452.104196631757</v>
      </c>
      <c r="L282" s="49">
        <v>91452.104196631757</v>
      </c>
      <c r="M282" s="49">
        <v>91452.104196631757</v>
      </c>
      <c r="N282" s="49">
        <v>91452.104196631757</v>
      </c>
      <c r="O282" s="49">
        <v>91452.104196631757</v>
      </c>
      <c r="P282" s="49">
        <v>91452.104196631757</v>
      </c>
      <c r="Q282" s="49">
        <v>91452.104196631757</v>
      </c>
      <c r="R282" s="50">
        <v>978000</v>
      </c>
      <c r="S282" s="51">
        <v>499000</v>
      </c>
    </row>
    <row r="283" spans="2:19" x14ac:dyDescent="0.3">
      <c r="B283" s="33" t="s">
        <v>56</v>
      </c>
      <c r="C283" s="33" t="s">
        <v>174</v>
      </c>
      <c r="E283" s="4" t="s">
        <v>56</v>
      </c>
      <c r="F283" s="48">
        <v>34653.200000000012</v>
      </c>
      <c r="G283" s="48">
        <v>38229.399999999994</v>
      </c>
      <c r="H283" s="48">
        <v>62370.959999999992</v>
      </c>
      <c r="I283" s="48">
        <v>67718.48000000001</v>
      </c>
      <c r="J283" s="49">
        <v>75855.793937187089</v>
      </c>
      <c r="K283" s="49">
        <v>75855.793937187089</v>
      </c>
      <c r="L283" s="49">
        <v>75855.793937187089</v>
      </c>
      <c r="M283" s="49">
        <v>75855.793937187089</v>
      </c>
      <c r="N283" s="49">
        <v>75855.793937187089</v>
      </c>
      <c r="O283" s="49">
        <v>75855.793937187089</v>
      </c>
      <c r="P283" s="49">
        <v>75855.793937187089</v>
      </c>
      <c r="Q283" s="49">
        <v>75855.793937187089</v>
      </c>
      <c r="R283" s="50">
        <v>810000</v>
      </c>
      <c r="S283" s="51">
        <v>1563000</v>
      </c>
    </row>
    <row r="284" spans="2:19" x14ac:dyDescent="0.3">
      <c r="B284" s="33" t="s">
        <v>57</v>
      </c>
      <c r="C284" s="33" t="s">
        <v>174</v>
      </c>
      <c r="E284" s="4" t="s">
        <v>57</v>
      </c>
      <c r="F284" s="48">
        <v>0</v>
      </c>
      <c r="G284" s="48">
        <v>0</v>
      </c>
      <c r="H284" s="48">
        <v>0</v>
      </c>
      <c r="I284" s="48">
        <v>0</v>
      </c>
      <c r="J284" s="49">
        <v>0</v>
      </c>
      <c r="K284" s="49">
        <v>0</v>
      </c>
      <c r="L284" s="49">
        <v>0</v>
      </c>
      <c r="M284" s="49">
        <v>0</v>
      </c>
      <c r="N284" s="49">
        <v>0</v>
      </c>
      <c r="O284" s="49">
        <v>0</v>
      </c>
      <c r="P284" s="49">
        <v>0</v>
      </c>
      <c r="Q284" s="49">
        <v>0</v>
      </c>
      <c r="R284" s="50">
        <v>0</v>
      </c>
      <c r="S284" s="51">
        <v>0</v>
      </c>
    </row>
    <row r="285" spans="2:19" x14ac:dyDescent="0.3">
      <c r="B285" s="33" t="s">
        <v>58</v>
      </c>
      <c r="C285" s="33" t="s">
        <v>174</v>
      </c>
      <c r="E285" s="4" t="s">
        <v>58</v>
      </c>
      <c r="F285" s="48">
        <v>29787.08</v>
      </c>
      <c r="G285" s="48">
        <v>23574.630000000005</v>
      </c>
      <c r="H285" s="48">
        <v>36307.659999999989</v>
      </c>
      <c r="I285" s="48">
        <v>32797.950000000012</v>
      </c>
      <c r="J285" s="49">
        <v>36739.078265817028</v>
      </c>
      <c r="K285" s="49">
        <v>36739.078265817028</v>
      </c>
      <c r="L285" s="49">
        <v>36739.078265817028</v>
      </c>
      <c r="M285" s="49">
        <v>36739.078265817028</v>
      </c>
      <c r="N285" s="49">
        <v>36739.078265817028</v>
      </c>
      <c r="O285" s="49">
        <v>36739.078265817028</v>
      </c>
      <c r="P285" s="49">
        <v>36739.078265817028</v>
      </c>
      <c r="Q285" s="49">
        <v>36739.078265817028</v>
      </c>
      <c r="R285" s="50">
        <v>416000</v>
      </c>
      <c r="S285" s="51">
        <v>468000</v>
      </c>
    </row>
    <row r="286" spans="2:19" x14ac:dyDescent="0.3">
      <c r="B286" s="33" t="s">
        <v>59</v>
      </c>
      <c r="C286" s="33" t="s">
        <v>174</v>
      </c>
      <c r="E286" s="4" t="s">
        <v>59</v>
      </c>
      <c r="F286" s="48">
        <v>84122.19</v>
      </c>
      <c r="G286" s="48">
        <v>85208.699999999983</v>
      </c>
      <c r="H286" s="48">
        <v>121972.54999999999</v>
      </c>
      <c r="I286" s="48">
        <v>122427.03999999998</v>
      </c>
      <c r="J286" s="49">
        <v>137138.34567137001</v>
      </c>
      <c r="K286" s="49">
        <v>137138.34567137001</v>
      </c>
      <c r="L286" s="49">
        <v>137138.34567137001</v>
      </c>
      <c r="M286" s="49">
        <v>137138.34567137001</v>
      </c>
      <c r="N286" s="49">
        <v>137138.34567137001</v>
      </c>
      <c r="O286" s="49">
        <v>137138.34567137001</v>
      </c>
      <c r="P286" s="49">
        <v>137138.34567137001</v>
      </c>
      <c r="Q286" s="49">
        <v>137138.34567137001</v>
      </c>
      <c r="R286" s="50">
        <v>1511000</v>
      </c>
      <c r="S286" s="51">
        <v>1315000</v>
      </c>
    </row>
    <row r="287" spans="2:19" x14ac:dyDescent="0.3">
      <c r="B287" s="33" t="s">
        <v>60</v>
      </c>
      <c r="C287" s="33" t="s">
        <v>174</v>
      </c>
      <c r="E287" s="4" t="s">
        <v>60</v>
      </c>
      <c r="F287" s="48">
        <v>2106.6900000000005</v>
      </c>
      <c r="G287" s="48">
        <v>3009.2299999999996</v>
      </c>
      <c r="H287" s="48">
        <v>6028.369999999999</v>
      </c>
      <c r="I287" s="48">
        <v>5661.98</v>
      </c>
      <c r="J287" s="49">
        <v>6342.3453709604019</v>
      </c>
      <c r="K287" s="49">
        <v>6342.3453709604019</v>
      </c>
      <c r="L287" s="49">
        <v>6342.3453709604019</v>
      </c>
      <c r="M287" s="49">
        <v>6342.3453709604019</v>
      </c>
      <c r="N287" s="49">
        <v>6342.3453709604019</v>
      </c>
      <c r="O287" s="49">
        <v>6342.3453709604019</v>
      </c>
      <c r="P287" s="49">
        <v>6342.3453709604019</v>
      </c>
      <c r="Q287" s="49">
        <v>6342.3453709604019</v>
      </c>
      <c r="R287" s="50">
        <v>68000</v>
      </c>
      <c r="S287" s="51">
        <v>69000</v>
      </c>
    </row>
    <row r="288" spans="2:19" x14ac:dyDescent="0.3">
      <c r="B288" s="33" t="s">
        <v>61</v>
      </c>
      <c r="C288" s="33" t="s">
        <v>174</v>
      </c>
      <c r="E288" s="4" t="s">
        <v>61</v>
      </c>
      <c r="F288" s="48">
        <v>9814.0600000000013</v>
      </c>
      <c r="G288" s="48">
        <v>11339.220000000001</v>
      </c>
      <c r="H288" s="48">
        <v>12981.339999999997</v>
      </c>
      <c r="I288" s="48">
        <v>12831.090000000004</v>
      </c>
      <c r="J288" s="49">
        <v>14372.923299954487</v>
      </c>
      <c r="K288" s="49">
        <v>14372.923299954487</v>
      </c>
      <c r="L288" s="49">
        <v>14372.923299954487</v>
      </c>
      <c r="M288" s="49">
        <v>14372.923299954487</v>
      </c>
      <c r="N288" s="49">
        <v>14372.923299954487</v>
      </c>
      <c r="O288" s="49">
        <v>14372.923299954487</v>
      </c>
      <c r="P288" s="49">
        <v>14372.923299954487</v>
      </c>
      <c r="Q288" s="49">
        <v>14372.923299954487</v>
      </c>
      <c r="R288" s="50">
        <v>162000</v>
      </c>
      <c r="S288" s="51">
        <v>123000</v>
      </c>
    </row>
    <row r="289" spans="2:21" x14ac:dyDescent="0.3">
      <c r="B289" s="33" t="s">
        <v>62</v>
      </c>
      <c r="C289" s="33" t="s">
        <v>174</v>
      </c>
      <c r="E289" s="4" t="s">
        <v>62</v>
      </c>
      <c r="F289" s="48">
        <v>97758.66</v>
      </c>
      <c r="G289" s="48">
        <v>97194.57</v>
      </c>
      <c r="H289" s="48">
        <v>175752.94</v>
      </c>
      <c r="I289" s="48">
        <v>156972.37999999998</v>
      </c>
      <c r="J289" s="49">
        <v>175834.78706417844</v>
      </c>
      <c r="K289" s="49">
        <v>175834.78706417844</v>
      </c>
      <c r="L289" s="49">
        <v>175834.78706417844</v>
      </c>
      <c r="M289" s="49">
        <v>175834.78706417844</v>
      </c>
      <c r="N289" s="49">
        <v>175834.78706417844</v>
      </c>
      <c r="O289" s="49">
        <v>175834.78706417844</v>
      </c>
      <c r="P289" s="49">
        <v>175834.78706417844</v>
      </c>
      <c r="Q289" s="49">
        <v>175834.78706417844</v>
      </c>
      <c r="R289" s="50">
        <v>1934000</v>
      </c>
      <c r="S289" s="51">
        <v>1432000</v>
      </c>
    </row>
    <row r="290" spans="2:21" x14ac:dyDescent="0.3">
      <c r="B290" s="33" t="s">
        <v>63</v>
      </c>
      <c r="C290" s="33" t="s">
        <v>174</v>
      </c>
      <c r="E290" s="4" t="s">
        <v>63</v>
      </c>
      <c r="F290" s="48">
        <v>4898.1200000000026</v>
      </c>
      <c r="G290" s="48">
        <v>3627.0800000000017</v>
      </c>
      <c r="H290" s="48">
        <v>10582.989999999998</v>
      </c>
      <c r="I290" s="48">
        <v>9839.7900000000009</v>
      </c>
      <c r="J290" s="49">
        <v>11022.17714610833</v>
      </c>
      <c r="K290" s="49">
        <v>11022.17714610833</v>
      </c>
      <c r="L290" s="49">
        <v>11022.17714610833</v>
      </c>
      <c r="M290" s="49">
        <v>11022.17714610833</v>
      </c>
      <c r="N290" s="49">
        <v>11022.17714610833</v>
      </c>
      <c r="O290" s="49">
        <v>11022.17714610833</v>
      </c>
      <c r="P290" s="49">
        <v>11022.17714610833</v>
      </c>
      <c r="Q290" s="49">
        <v>11022.17714610833</v>
      </c>
      <c r="R290" s="50">
        <v>117000</v>
      </c>
      <c r="S290" s="51">
        <v>107000</v>
      </c>
    </row>
    <row r="291" spans="2:21" x14ac:dyDescent="0.3">
      <c r="B291" s="33" t="s">
        <v>25</v>
      </c>
      <c r="C291" s="33" t="s">
        <v>174</v>
      </c>
      <c r="E291" s="4" t="s">
        <v>130</v>
      </c>
      <c r="F291" s="48">
        <v>25074.82</v>
      </c>
      <c r="G291" s="48">
        <v>26704.440000000002</v>
      </c>
      <c r="H291" s="48">
        <v>54364.630000000005</v>
      </c>
      <c r="I291" s="48">
        <v>48217.790000000008</v>
      </c>
      <c r="J291" s="49">
        <v>54011.825757851635</v>
      </c>
      <c r="K291" s="49">
        <v>54011.825757851635</v>
      </c>
      <c r="L291" s="49">
        <v>54011.825757851635</v>
      </c>
      <c r="M291" s="49">
        <v>54011.825757851635</v>
      </c>
      <c r="N291" s="49">
        <v>54011.825757851635</v>
      </c>
      <c r="O291" s="49">
        <v>54011.825757851635</v>
      </c>
      <c r="P291" s="49">
        <v>54011.825757851635</v>
      </c>
      <c r="Q291" s="49">
        <v>54011.825757851635</v>
      </c>
      <c r="R291" s="50">
        <v>586000</v>
      </c>
      <c r="S291" s="51">
        <v>626000</v>
      </c>
    </row>
    <row r="292" spans="2:21" x14ac:dyDescent="0.3">
      <c r="B292" s="33">
        <v>0</v>
      </c>
      <c r="D292" s="53" t="s">
        <v>131</v>
      </c>
      <c r="E292" s="52"/>
      <c r="F292" s="52">
        <v>634545.18999999994</v>
      </c>
      <c r="G292" s="52">
        <v>651150.05000000005</v>
      </c>
      <c r="H292" s="52">
        <v>998181.11</v>
      </c>
      <c r="I292" s="52">
        <v>966553.3600000001</v>
      </c>
      <c r="J292" s="53">
        <v>1082698.1424487939</v>
      </c>
      <c r="K292" s="53">
        <v>1082698.1424487939</v>
      </c>
      <c r="L292" s="53">
        <v>1082698.1424487939</v>
      </c>
      <c r="M292" s="53">
        <v>1082698.1424487939</v>
      </c>
      <c r="N292" s="53">
        <v>1082698.1424487939</v>
      </c>
      <c r="O292" s="53">
        <v>1082698.1424487939</v>
      </c>
      <c r="P292" s="53">
        <v>1082698.1424487939</v>
      </c>
      <c r="Q292" s="53">
        <v>1082698.1424487939</v>
      </c>
      <c r="R292" s="53">
        <v>11912000</v>
      </c>
      <c r="S292" s="53">
        <v>10290000</v>
      </c>
    </row>
    <row r="293" spans="2:21" x14ac:dyDescent="0.3">
      <c r="B293" s="33">
        <v>0</v>
      </c>
    </row>
    <row r="298" spans="2:21" x14ac:dyDescent="0.3">
      <c r="F298" s="147" t="s">
        <v>37</v>
      </c>
      <c r="G298" s="147"/>
      <c r="H298" s="147"/>
      <c r="I298" s="147"/>
      <c r="J298" s="148"/>
      <c r="K298" s="149" t="s">
        <v>175</v>
      </c>
      <c r="L298" s="147"/>
      <c r="M298" s="147"/>
      <c r="N298" s="147"/>
      <c r="O298" s="148"/>
      <c r="P298" s="149" t="s">
        <v>39</v>
      </c>
      <c r="Q298" s="147"/>
      <c r="R298" s="147"/>
      <c r="S298" s="147"/>
    </row>
    <row r="299" spans="2:21" x14ac:dyDescent="0.3">
      <c r="E299" s="5" t="s">
        <v>40</v>
      </c>
      <c r="F299" s="5" t="s">
        <v>41</v>
      </c>
      <c r="G299" s="5" t="s">
        <v>42</v>
      </c>
      <c r="H299" s="5" t="s">
        <v>43</v>
      </c>
      <c r="I299" s="5" t="s">
        <v>44</v>
      </c>
      <c r="J299" s="5" t="s">
        <v>45</v>
      </c>
      <c r="K299" s="6" t="s">
        <v>41</v>
      </c>
      <c r="L299" s="5" t="s">
        <v>42</v>
      </c>
      <c r="M299" s="5" t="s">
        <v>43</v>
      </c>
      <c r="N299" s="5" t="s">
        <v>44</v>
      </c>
      <c r="O299" s="5" t="s">
        <v>45</v>
      </c>
      <c r="P299" s="6" t="s">
        <v>41</v>
      </c>
      <c r="Q299" s="5" t="s">
        <v>43</v>
      </c>
      <c r="R299" s="5" t="s">
        <v>44</v>
      </c>
      <c r="S299" s="5" t="s">
        <v>45</v>
      </c>
    </row>
    <row r="300" spans="2:21" x14ac:dyDescent="0.3">
      <c r="E300" s="4" t="s">
        <v>46</v>
      </c>
      <c r="F300" s="7">
        <v>12500</v>
      </c>
      <c r="G300" s="7">
        <v>55.68</v>
      </c>
      <c r="H300" s="7">
        <v>696000</v>
      </c>
      <c r="I300" s="7">
        <v>631000</v>
      </c>
      <c r="J300" s="7">
        <v>1327000</v>
      </c>
      <c r="K300" s="8">
        <v>11500</v>
      </c>
      <c r="L300" s="7">
        <v>54.260869565217391</v>
      </c>
      <c r="M300" s="7">
        <v>624000</v>
      </c>
      <c r="N300" s="7">
        <v>600000</v>
      </c>
      <c r="O300" s="7">
        <v>1224000</v>
      </c>
      <c r="P300" s="8">
        <v>-1000</v>
      </c>
      <c r="Q300" s="7">
        <v>-72000</v>
      </c>
      <c r="R300" s="7">
        <v>-31000</v>
      </c>
      <c r="S300" s="7">
        <v>-103000</v>
      </c>
      <c r="U300" s="7"/>
    </row>
    <row r="301" spans="2:21" x14ac:dyDescent="0.3">
      <c r="E301" s="4" t="s">
        <v>47</v>
      </c>
      <c r="F301" s="7">
        <v>17200</v>
      </c>
      <c r="G301" s="7">
        <v>70.174418604651166</v>
      </c>
      <c r="H301" s="7">
        <v>1207000</v>
      </c>
      <c r="I301" s="7">
        <v>938000</v>
      </c>
      <c r="J301" s="7">
        <v>2145000</v>
      </c>
      <c r="K301" s="8">
        <v>17500</v>
      </c>
      <c r="L301" s="7">
        <v>94.285714285714292</v>
      </c>
      <c r="M301" s="7">
        <v>1650000</v>
      </c>
      <c r="N301" s="7">
        <v>968000</v>
      </c>
      <c r="O301" s="7">
        <v>2618000</v>
      </c>
      <c r="P301" s="8">
        <v>300</v>
      </c>
      <c r="Q301" s="7">
        <v>443000</v>
      </c>
      <c r="R301" s="7">
        <v>30000</v>
      </c>
      <c r="S301" s="7">
        <v>473000</v>
      </c>
      <c r="U301" s="7"/>
    </row>
    <row r="302" spans="2:21" x14ac:dyDescent="0.3">
      <c r="E302" s="4" t="s">
        <v>48</v>
      </c>
      <c r="F302" s="7">
        <v>0</v>
      </c>
      <c r="G302" s="7"/>
      <c r="H302" s="7">
        <v>0</v>
      </c>
      <c r="I302" s="7">
        <v>0</v>
      </c>
      <c r="J302" s="7">
        <v>0</v>
      </c>
      <c r="K302" s="8">
        <v>0</v>
      </c>
      <c r="L302" s="7"/>
      <c r="M302" s="7">
        <v>0</v>
      </c>
      <c r="N302" s="7">
        <v>0</v>
      </c>
      <c r="O302" s="7">
        <v>0</v>
      </c>
      <c r="P302" s="8">
        <v>0</v>
      </c>
      <c r="Q302" s="7">
        <v>0</v>
      </c>
      <c r="R302" s="7">
        <v>0</v>
      </c>
      <c r="S302" s="7">
        <v>0</v>
      </c>
      <c r="U302" s="7"/>
    </row>
    <row r="303" spans="2:21" x14ac:dyDescent="0.3">
      <c r="E303" s="4" t="s">
        <v>49</v>
      </c>
      <c r="F303" s="7">
        <v>2200</v>
      </c>
      <c r="G303" s="7">
        <v>102.27272727272727</v>
      </c>
      <c r="H303" s="7">
        <v>225000</v>
      </c>
      <c r="I303" s="7">
        <v>124000</v>
      </c>
      <c r="J303" s="7">
        <v>349000</v>
      </c>
      <c r="K303" s="8">
        <v>1700</v>
      </c>
      <c r="L303" s="7">
        <v>134.70588235294119</v>
      </c>
      <c r="M303" s="7">
        <v>229000</v>
      </c>
      <c r="N303" s="7">
        <v>91000</v>
      </c>
      <c r="O303" s="7">
        <v>320000</v>
      </c>
      <c r="P303" s="8">
        <v>-500</v>
      </c>
      <c r="Q303" s="7">
        <v>4000</v>
      </c>
      <c r="R303" s="7">
        <v>-33000</v>
      </c>
      <c r="S303" s="7">
        <v>-29000</v>
      </c>
      <c r="U303" s="7"/>
    </row>
    <row r="304" spans="2:21" x14ac:dyDescent="0.3">
      <c r="E304" s="4" t="s">
        <v>50</v>
      </c>
      <c r="F304" s="7">
        <v>7300</v>
      </c>
      <c r="G304" s="7">
        <v>63.287671232876711</v>
      </c>
      <c r="H304" s="7">
        <v>462000</v>
      </c>
      <c r="I304" s="7">
        <v>498000</v>
      </c>
      <c r="J304" s="7">
        <v>960000</v>
      </c>
      <c r="K304" s="8">
        <v>7500</v>
      </c>
      <c r="L304" s="7">
        <v>101.6</v>
      </c>
      <c r="M304" s="7">
        <v>762000</v>
      </c>
      <c r="N304" s="7">
        <v>378000</v>
      </c>
      <c r="O304" s="7">
        <v>1140000</v>
      </c>
      <c r="P304" s="8">
        <v>200</v>
      </c>
      <c r="Q304" s="7">
        <v>300000</v>
      </c>
      <c r="R304" s="7">
        <v>-120000</v>
      </c>
      <c r="S304" s="7">
        <v>180000</v>
      </c>
      <c r="U304" s="7"/>
    </row>
    <row r="305" spans="5:21" x14ac:dyDescent="0.3">
      <c r="E305" s="4" t="s">
        <v>51</v>
      </c>
      <c r="F305" s="7">
        <v>4500</v>
      </c>
      <c r="G305" s="7">
        <v>28.222222222222221</v>
      </c>
      <c r="H305" s="7">
        <v>127000</v>
      </c>
      <c r="I305" s="7">
        <v>260000</v>
      </c>
      <c r="J305" s="7">
        <v>387000</v>
      </c>
      <c r="K305" s="8">
        <v>4300</v>
      </c>
      <c r="L305" s="7">
        <v>40.465116279069768</v>
      </c>
      <c r="M305" s="7">
        <v>174000</v>
      </c>
      <c r="N305" s="7">
        <v>284000</v>
      </c>
      <c r="O305" s="7">
        <v>458000</v>
      </c>
      <c r="P305" s="8">
        <v>-200</v>
      </c>
      <c r="Q305" s="7">
        <v>47000</v>
      </c>
      <c r="R305" s="7">
        <v>24000</v>
      </c>
      <c r="S305" s="7">
        <v>71000</v>
      </c>
      <c r="U305" s="7"/>
    </row>
    <row r="306" spans="5:21" x14ac:dyDescent="0.3">
      <c r="E306" s="4" t="s">
        <v>52</v>
      </c>
      <c r="F306" s="7">
        <v>6100</v>
      </c>
      <c r="G306" s="7">
        <v>86.393442622950815</v>
      </c>
      <c r="H306" s="7">
        <v>527000</v>
      </c>
      <c r="I306" s="7">
        <v>312000</v>
      </c>
      <c r="J306" s="7">
        <v>839000</v>
      </c>
      <c r="K306" s="8">
        <v>6200</v>
      </c>
      <c r="L306" s="7">
        <v>132.74193548387098</v>
      </c>
      <c r="M306" s="7">
        <v>823000</v>
      </c>
      <c r="N306" s="7">
        <v>319000</v>
      </c>
      <c r="O306" s="7">
        <v>1142000</v>
      </c>
      <c r="P306" s="8">
        <v>100</v>
      </c>
      <c r="Q306" s="7">
        <v>296000</v>
      </c>
      <c r="R306" s="7">
        <v>7000</v>
      </c>
      <c r="S306" s="7">
        <v>303000</v>
      </c>
      <c r="U306" s="7"/>
    </row>
    <row r="307" spans="5:21" x14ac:dyDescent="0.3">
      <c r="E307" s="4" t="s">
        <v>53</v>
      </c>
      <c r="F307" s="7">
        <v>16400</v>
      </c>
      <c r="G307" s="7">
        <v>44.939024390243901</v>
      </c>
      <c r="H307" s="7">
        <v>737000</v>
      </c>
      <c r="I307" s="7">
        <v>1063000</v>
      </c>
      <c r="J307" s="7">
        <v>1800000</v>
      </c>
      <c r="K307" s="8">
        <v>12200</v>
      </c>
      <c r="L307" s="7">
        <v>74.344262295081961</v>
      </c>
      <c r="M307" s="7">
        <v>907000</v>
      </c>
      <c r="N307" s="7">
        <v>778000</v>
      </c>
      <c r="O307" s="7">
        <v>1685000</v>
      </c>
      <c r="P307" s="8">
        <v>-4200</v>
      </c>
      <c r="Q307" s="7">
        <v>170000</v>
      </c>
      <c r="R307" s="7">
        <v>-285000</v>
      </c>
      <c r="S307" s="7">
        <v>-115000</v>
      </c>
      <c r="U307" s="7"/>
    </row>
    <row r="308" spans="5:21" x14ac:dyDescent="0.3">
      <c r="E308" s="4" t="s">
        <v>54</v>
      </c>
      <c r="F308" s="7">
        <v>1800</v>
      </c>
      <c r="G308" s="7">
        <v>59.444444444444443</v>
      </c>
      <c r="H308" s="7">
        <v>107000</v>
      </c>
      <c r="I308" s="7">
        <v>120000</v>
      </c>
      <c r="J308" s="7">
        <v>227000</v>
      </c>
      <c r="K308" s="8">
        <v>1700</v>
      </c>
      <c r="L308" s="7">
        <v>94.705882352941174</v>
      </c>
      <c r="M308" s="7">
        <v>161000</v>
      </c>
      <c r="N308" s="7">
        <v>74000</v>
      </c>
      <c r="O308" s="7">
        <v>235000</v>
      </c>
      <c r="P308" s="8">
        <v>-100</v>
      </c>
      <c r="Q308" s="7">
        <v>54000</v>
      </c>
      <c r="R308" s="7">
        <v>-46000</v>
      </c>
      <c r="S308" s="7">
        <v>8000</v>
      </c>
      <c r="U308" s="7"/>
    </row>
    <row r="309" spans="5:21" x14ac:dyDescent="0.3">
      <c r="E309" s="4" t="s">
        <v>55</v>
      </c>
      <c r="F309" s="7">
        <v>6100</v>
      </c>
      <c r="G309" s="7">
        <v>81.803278688524586</v>
      </c>
      <c r="H309" s="7">
        <v>499000</v>
      </c>
      <c r="I309" s="7">
        <v>307000</v>
      </c>
      <c r="J309" s="7">
        <v>806000</v>
      </c>
      <c r="K309" s="8">
        <v>9000</v>
      </c>
      <c r="L309" s="7">
        <v>108.66666666666667</v>
      </c>
      <c r="M309" s="7">
        <v>978000</v>
      </c>
      <c r="N309" s="7">
        <v>439000</v>
      </c>
      <c r="O309" s="7">
        <v>1417000</v>
      </c>
      <c r="P309" s="8">
        <v>2900</v>
      </c>
      <c r="Q309" s="7">
        <v>479000</v>
      </c>
      <c r="R309" s="7">
        <v>132000</v>
      </c>
      <c r="S309" s="7">
        <v>611000</v>
      </c>
      <c r="U309" s="7"/>
    </row>
    <row r="310" spans="5:21" x14ac:dyDescent="0.3">
      <c r="E310" s="4" t="s">
        <v>56</v>
      </c>
      <c r="F310" s="7">
        <v>17200</v>
      </c>
      <c r="G310" s="7">
        <v>90.872093023255815</v>
      </c>
      <c r="H310" s="7">
        <v>1563000</v>
      </c>
      <c r="I310" s="7">
        <v>887000</v>
      </c>
      <c r="J310" s="7">
        <v>2450000</v>
      </c>
      <c r="K310" s="8">
        <v>10300</v>
      </c>
      <c r="L310" s="7">
        <v>78.640776699029132</v>
      </c>
      <c r="M310" s="7">
        <v>810000</v>
      </c>
      <c r="N310" s="7">
        <v>832000</v>
      </c>
      <c r="O310" s="7">
        <v>1642000</v>
      </c>
      <c r="P310" s="8">
        <v>-6900</v>
      </c>
      <c r="Q310" s="7">
        <v>-753000</v>
      </c>
      <c r="R310" s="7">
        <v>-55000</v>
      </c>
      <c r="S310" s="7">
        <v>-808000</v>
      </c>
      <c r="U310" s="7"/>
    </row>
    <row r="311" spans="5:21" x14ac:dyDescent="0.3">
      <c r="E311" s="4" t="s">
        <v>57</v>
      </c>
      <c r="F311" s="7">
        <v>0</v>
      </c>
      <c r="G311" s="7"/>
      <c r="H311" s="7">
        <v>0</v>
      </c>
      <c r="I311" s="7">
        <v>0</v>
      </c>
      <c r="J311" s="7">
        <v>0</v>
      </c>
      <c r="K311" s="8">
        <v>0</v>
      </c>
      <c r="L311" s="7"/>
      <c r="M311" s="7">
        <v>0</v>
      </c>
      <c r="N311" s="7">
        <v>0</v>
      </c>
      <c r="O311" s="7">
        <v>0</v>
      </c>
      <c r="P311" s="8">
        <v>0</v>
      </c>
      <c r="Q311" s="7">
        <v>0</v>
      </c>
      <c r="R311" s="7">
        <v>0</v>
      </c>
      <c r="S311" s="7">
        <v>0</v>
      </c>
      <c r="U311" s="7"/>
    </row>
    <row r="312" spans="5:21" x14ac:dyDescent="0.3">
      <c r="E312" s="4" t="s">
        <v>58</v>
      </c>
      <c r="F312" s="7">
        <v>10300</v>
      </c>
      <c r="G312" s="7">
        <v>45.436893203883493</v>
      </c>
      <c r="H312" s="7">
        <v>468000</v>
      </c>
      <c r="I312" s="7">
        <v>817000</v>
      </c>
      <c r="J312" s="7">
        <v>1285000</v>
      </c>
      <c r="K312" s="8">
        <v>7400</v>
      </c>
      <c r="L312" s="7">
        <v>56.216216216216218</v>
      </c>
      <c r="M312" s="7">
        <v>416000</v>
      </c>
      <c r="N312" s="7">
        <v>605000</v>
      </c>
      <c r="O312" s="7">
        <v>1022000</v>
      </c>
      <c r="P312" s="8">
        <v>-2900</v>
      </c>
      <c r="Q312" s="7">
        <v>-52000</v>
      </c>
      <c r="R312" s="7">
        <v>-212000</v>
      </c>
      <c r="S312" s="7">
        <v>-263000</v>
      </c>
      <c r="U312" s="7"/>
    </row>
    <row r="313" spans="5:21" x14ac:dyDescent="0.3">
      <c r="E313" s="4" t="s">
        <v>59</v>
      </c>
      <c r="F313" s="7">
        <v>20400</v>
      </c>
      <c r="G313" s="7">
        <v>64.460784313725483</v>
      </c>
      <c r="H313" s="7">
        <v>1315000</v>
      </c>
      <c r="I313" s="7">
        <v>1043000</v>
      </c>
      <c r="J313" s="7">
        <v>2358000</v>
      </c>
      <c r="K313" s="8">
        <v>19900</v>
      </c>
      <c r="L313" s="7">
        <v>75.929648241206024</v>
      </c>
      <c r="M313" s="7">
        <v>1511000</v>
      </c>
      <c r="N313" s="7">
        <v>997000</v>
      </c>
      <c r="O313" s="7">
        <v>2508000</v>
      </c>
      <c r="P313" s="8">
        <v>-500</v>
      </c>
      <c r="Q313" s="7">
        <v>196000</v>
      </c>
      <c r="R313" s="7">
        <v>-46000</v>
      </c>
      <c r="S313" s="7">
        <v>150000</v>
      </c>
      <c r="U313" s="7"/>
    </row>
    <row r="314" spans="5:21" x14ac:dyDescent="0.3">
      <c r="E314" s="4" t="s">
        <v>60</v>
      </c>
      <c r="F314" s="7">
        <v>1400</v>
      </c>
      <c r="G314" s="7">
        <v>49.285714285714285</v>
      </c>
      <c r="H314" s="7">
        <v>69000</v>
      </c>
      <c r="I314" s="7">
        <v>103000</v>
      </c>
      <c r="J314" s="7">
        <v>172000</v>
      </c>
      <c r="K314" s="8">
        <v>1300</v>
      </c>
      <c r="L314" s="7">
        <v>52.307692307692307</v>
      </c>
      <c r="M314" s="7">
        <v>68000</v>
      </c>
      <c r="N314" s="7">
        <v>109000</v>
      </c>
      <c r="O314" s="7">
        <v>177000</v>
      </c>
      <c r="P314" s="8">
        <v>-100</v>
      </c>
      <c r="Q314" s="7">
        <v>-1000</v>
      </c>
      <c r="R314" s="7">
        <v>6000</v>
      </c>
      <c r="S314" s="7">
        <v>5000</v>
      </c>
      <c r="U314" s="7"/>
    </row>
    <row r="315" spans="5:21" x14ac:dyDescent="0.3">
      <c r="E315" s="4" t="s">
        <v>61</v>
      </c>
      <c r="F315" s="7">
        <v>2700</v>
      </c>
      <c r="G315" s="7">
        <v>45.555555555555557</v>
      </c>
      <c r="H315" s="7">
        <v>123000</v>
      </c>
      <c r="I315" s="7">
        <v>134000</v>
      </c>
      <c r="J315" s="7">
        <v>257000</v>
      </c>
      <c r="K315" s="8">
        <v>2100</v>
      </c>
      <c r="L315" s="7">
        <v>77.142857142857139</v>
      </c>
      <c r="M315" s="7">
        <v>162000</v>
      </c>
      <c r="N315" s="7">
        <v>116000</v>
      </c>
      <c r="O315" s="7">
        <v>278000</v>
      </c>
      <c r="P315" s="8">
        <v>-600</v>
      </c>
      <c r="Q315" s="7">
        <v>39000</v>
      </c>
      <c r="R315" s="7">
        <v>-18000</v>
      </c>
      <c r="S315" s="7">
        <v>21000</v>
      </c>
      <c r="U315" s="7"/>
    </row>
    <row r="316" spans="5:21" x14ac:dyDescent="0.3">
      <c r="E316" s="4" t="s">
        <v>62</v>
      </c>
      <c r="F316" s="7">
        <v>18100</v>
      </c>
      <c r="G316" s="7">
        <v>79.11602209944752</v>
      </c>
      <c r="H316" s="7">
        <v>1432000</v>
      </c>
      <c r="I316" s="7">
        <v>1007000</v>
      </c>
      <c r="J316" s="7">
        <v>2439000</v>
      </c>
      <c r="K316" s="8">
        <v>16400</v>
      </c>
      <c r="L316" s="7">
        <v>117.92682926829268</v>
      </c>
      <c r="M316" s="7">
        <v>1934000</v>
      </c>
      <c r="N316" s="7">
        <v>907000</v>
      </c>
      <c r="O316" s="7">
        <v>2842000</v>
      </c>
      <c r="P316" s="8">
        <v>-1700</v>
      </c>
      <c r="Q316" s="7">
        <v>502000</v>
      </c>
      <c r="R316" s="7">
        <v>-100000</v>
      </c>
      <c r="S316" s="7">
        <v>403000</v>
      </c>
      <c r="U316" s="7"/>
    </row>
    <row r="317" spans="5:21" x14ac:dyDescent="0.3">
      <c r="E317" s="4" t="s">
        <v>63</v>
      </c>
      <c r="F317" s="7">
        <v>0</v>
      </c>
      <c r="G317" s="7" t="e">
        <v>#DIV/0!</v>
      </c>
      <c r="H317" s="7">
        <v>0</v>
      </c>
      <c r="I317" s="7">
        <v>0</v>
      </c>
      <c r="J317" s="7">
        <v>0</v>
      </c>
      <c r="K317" s="8">
        <v>0</v>
      </c>
      <c r="L317" s="7" t="e">
        <v>#DIV/0!</v>
      </c>
      <c r="M317" s="7">
        <v>0</v>
      </c>
      <c r="N317" s="7">
        <v>0</v>
      </c>
      <c r="O317" s="7">
        <v>0</v>
      </c>
      <c r="P317" s="8">
        <v>0</v>
      </c>
      <c r="Q317" s="7">
        <v>0</v>
      </c>
      <c r="R317" s="7">
        <v>0</v>
      </c>
      <c r="S317" s="7">
        <v>0</v>
      </c>
      <c r="U317" s="7"/>
    </row>
    <row r="318" spans="5:21" x14ac:dyDescent="0.3">
      <c r="E318" s="4" t="s">
        <v>130</v>
      </c>
      <c r="F318" s="7">
        <v>0</v>
      </c>
      <c r="G318" s="7" t="e">
        <v>#DIV/0!</v>
      </c>
      <c r="H318" s="7">
        <v>0</v>
      </c>
      <c r="I318" s="7">
        <v>0</v>
      </c>
      <c r="J318" s="7">
        <v>0</v>
      </c>
      <c r="K318" s="8">
        <v>0</v>
      </c>
      <c r="L318" s="7" t="e">
        <v>#DIV/0!</v>
      </c>
      <c r="M318" s="7">
        <v>0</v>
      </c>
      <c r="N318" s="7">
        <v>0</v>
      </c>
      <c r="O318" s="7">
        <v>0</v>
      </c>
      <c r="P318" s="8">
        <v>0</v>
      </c>
      <c r="Q318" s="7">
        <v>0</v>
      </c>
      <c r="R318" s="7">
        <v>0</v>
      </c>
      <c r="S318" s="7">
        <v>0</v>
      </c>
      <c r="U318" s="7"/>
    </row>
    <row r="319" spans="5:21" x14ac:dyDescent="0.3">
      <c r="E319" s="9" t="s">
        <v>64</v>
      </c>
      <c r="F319" s="10">
        <v>144200</v>
      </c>
      <c r="G319" s="10"/>
      <c r="H319" s="10">
        <v>9557000</v>
      </c>
      <c r="I319" s="10">
        <v>8244000</v>
      </c>
      <c r="J319" s="10">
        <v>17801000</v>
      </c>
      <c r="K319" s="11">
        <v>129000</v>
      </c>
      <c r="L319" s="10"/>
      <c r="M319" s="10">
        <v>11209000</v>
      </c>
      <c r="N319" s="10">
        <v>7497000</v>
      </c>
      <c r="O319" s="10">
        <v>18708000</v>
      </c>
      <c r="P319" s="11">
        <v>-15200</v>
      </c>
      <c r="Q319" s="10">
        <v>1652000</v>
      </c>
      <c r="R319" s="10">
        <v>-747000</v>
      </c>
      <c r="S319" s="10">
        <v>907000</v>
      </c>
    </row>
  </sheetData>
  <mergeCells count="4">
    <mergeCell ref="V101:V102"/>
    <mergeCell ref="F298:J298"/>
    <mergeCell ref="K298:O298"/>
    <mergeCell ref="P298:S298"/>
  </mergeCells>
  <conditionalFormatting sqref="J13:Q31 S13:T31 S273:S292">
    <cfRule type="expression" dxfId="59" priority="5">
      <formula>RIGHT($F13,5)="total"</formula>
    </cfRule>
  </conditionalFormatting>
  <conditionalFormatting sqref="J32:Q32 S32:T32 S122">
    <cfRule type="expression" dxfId="58" priority="4">
      <formula>RIGHT($F30,5)="total"</formula>
    </cfRule>
  </conditionalFormatting>
  <conditionalFormatting sqref="S239">
    <cfRule type="expression" dxfId="57" priority="3">
      <formula>RIGHT($F237,5)="total"</formula>
    </cfRule>
  </conditionalFormatting>
  <conditionalFormatting sqref="S31:T31">
    <cfRule type="expression" dxfId="56" priority="6">
      <formula>RIGHT($F33,5)="total"</formula>
    </cfRule>
  </conditionalFormatting>
  <conditionalFormatting sqref="S103:T121">
    <cfRule type="expression" dxfId="55" priority="2">
      <formula>RIGHT($F103,5)="total"</formula>
    </cfRule>
  </conditionalFormatting>
  <conditionalFormatting sqref="S220:T238">
    <cfRule type="expression" dxfId="54" priority="1">
      <formula>RIGHT($F220,5)="total"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9DEC4-FA87-44AF-8DB8-C888816B3E8D}">
  <sheetPr>
    <tabColor theme="5" tint="0.59999389629810485"/>
  </sheetPr>
  <dimension ref="A2:AB165"/>
  <sheetViews>
    <sheetView workbookViewId="0">
      <selection activeCell="F24" sqref="F24:I24"/>
    </sheetView>
  </sheetViews>
  <sheetFormatPr defaultColWidth="9.109375" defaultRowHeight="13.8" x14ac:dyDescent="0.3"/>
  <cols>
    <col min="1" max="1" width="9.109375" style="70"/>
    <col min="2" max="2" width="18.5546875" style="70" customWidth="1"/>
    <col min="3" max="3" width="11" style="70" bestFit="1" customWidth="1"/>
    <col min="4" max="4" width="38.44140625" style="70" customWidth="1"/>
    <col min="5" max="6" width="15" style="70" customWidth="1"/>
    <col min="7" max="7" width="12" style="70" customWidth="1"/>
    <col min="8" max="8" width="14.88671875" style="70" customWidth="1"/>
    <col min="9" max="9" width="12.88671875" style="70" customWidth="1"/>
    <col min="10" max="10" width="12" style="70" customWidth="1"/>
    <col min="11" max="11" width="14" style="70" customWidth="1"/>
    <col min="12" max="12" width="34.33203125" style="70" bestFit="1" customWidth="1"/>
    <col min="13" max="13" width="10.6640625" style="70" bestFit="1" customWidth="1"/>
    <col min="14" max="14" width="24.109375" style="70" bestFit="1" customWidth="1"/>
    <col min="15" max="16" width="9.109375" style="70"/>
    <col min="17" max="17" width="19.5546875" style="70" bestFit="1" customWidth="1"/>
    <col min="18" max="18" width="35.44140625" style="70" bestFit="1" customWidth="1"/>
    <col min="19" max="19" width="12.33203125" style="70" bestFit="1" customWidth="1"/>
    <col min="20" max="20" width="11.44140625" style="70" bestFit="1" customWidth="1"/>
    <col min="21" max="21" width="34.33203125" style="70" bestFit="1" customWidth="1"/>
    <col min="22" max="23" width="9.109375" style="70"/>
    <col min="24" max="24" width="23.5546875" style="70" bestFit="1" customWidth="1"/>
    <col min="25" max="16384" width="9.109375" style="70"/>
  </cols>
  <sheetData>
    <row r="2" spans="2:28" x14ac:dyDescent="0.3">
      <c r="J2" s="70" t="s">
        <v>367</v>
      </c>
      <c r="Q2" s="74" t="s">
        <v>368</v>
      </c>
      <c r="X2" s="70" t="s">
        <v>367</v>
      </c>
    </row>
    <row r="3" spans="2:28" x14ac:dyDescent="0.3">
      <c r="E3" s="96" t="s">
        <v>366</v>
      </c>
      <c r="J3" s="70" t="s">
        <v>365</v>
      </c>
      <c r="S3" s="96" t="s">
        <v>366</v>
      </c>
      <c r="X3" s="70" t="s">
        <v>365</v>
      </c>
    </row>
    <row r="4" spans="2:28" x14ac:dyDescent="0.3">
      <c r="C4" s="74" t="s">
        <v>364</v>
      </c>
      <c r="E4" s="95" t="s">
        <v>363</v>
      </c>
      <c r="F4" s="74" t="s">
        <v>362</v>
      </c>
      <c r="G4" s="74" t="s">
        <v>361</v>
      </c>
      <c r="H4" s="74" t="s">
        <v>360</v>
      </c>
      <c r="I4" s="74" t="s">
        <v>359</v>
      </c>
      <c r="J4" s="94" t="s">
        <v>358</v>
      </c>
      <c r="K4" s="93" t="s">
        <v>228</v>
      </c>
      <c r="N4" s="92" t="s">
        <v>357</v>
      </c>
      <c r="Q4" s="74" t="s">
        <v>364</v>
      </c>
      <c r="S4" s="95" t="s">
        <v>363</v>
      </c>
      <c r="T4" s="74" t="s">
        <v>362</v>
      </c>
      <c r="U4" s="74" t="s">
        <v>361</v>
      </c>
      <c r="V4" s="74" t="s">
        <v>360</v>
      </c>
      <c r="W4" s="74" t="s">
        <v>359</v>
      </c>
      <c r="X4" s="94" t="s">
        <v>358</v>
      </c>
      <c r="Y4" s="93" t="s">
        <v>228</v>
      </c>
      <c r="AB4" s="92" t="s">
        <v>357</v>
      </c>
    </row>
    <row r="5" spans="2:28" x14ac:dyDescent="0.3">
      <c r="B5" s="70" t="s">
        <v>2</v>
      </c>
      <c r="C5" s="70">
        <v>2831003807</v>
      </c>
      <c r="D5" s="70" t="s">
        <v>356</v>
      </c>
      <c r="E5" s="90">
        <v>-678000</v>
      </c>
      <c r="F5" s="89">
        <v>975048.64</v>
      </c>
      <c r="G5" s="72">
        <v>-426284</v>
      </c>
      <c r="H5" s="70">
        <v>4671.88</v>
      </c>
      <c r="I5" s="72">
        <v>-41158</v>
      </c>
      <c r="J5" s="88">
        <v>165721.47999999998</v>
      </c>
      <c r="K5" s="70">
        <v>2985004504</v>
      </c>
      <c r="L5" s="70" t="s">
        <v>355</v>
      </c>
      <c r="M5" s="70" t="s">
        <v>317</v>
      </c>
      <c r="N5" s="91">
        <v>0</v>
      </c>
      <c r="Q5" s="70">
        <v>2831003807</v>
      </c>
      <c r="R5" s="70" t="s">
        <v>356</v>
      </c>
      <c r="S5" s="90">
        <v>-678000</v>
      </c>
      <c r="T5" s="89">
        <v>975048.64</v>
      </c>
      <c r="U5" s="72">
        <v>-426284</v>
      </c>
      <c r="V5" s="70">
        <v>4671.88</v>
      </c>
      <c r="W5" s="72">
        <v>-41158</v>
      </c>
      <c r="X5" s="88">
        <v>165721.47999999998</v>
      </c>
      <c r="Y5" s="70">
        <v>2985004504</v>
      </c>
      <c r="Z5" s="70" t="s">
        <v>355</v>
      </c>
      <c r="AA5" s="70" t="s">
        <v>319</v>
      </c>
      <c r="AB5" s="91">
        <v>0</v>
      </c>
    </row>
    <row r="6" spans="2:28" x14ac:dyDescent="0.3">
      <c r="B6" s="70" t="s">
        <v>4</v>
      </c>
      <c r="C6" s="70">
        <v>2831004005</v>
      </c>
      <c r="D6" s="70" t="s">
        <v>354</v>
      </c>
      <c r="E6" s="90">
        <v>-1177000</v>
      </c>
      <c r="F6" s="89">
        <v>1914287.63</v>
      </c>
      <c r="G6" s="72">
        <v>-681117</v>
      </c>
      <c r="H6" s="70">
        <v>0</v>
      </c>
      <c r="I6" s="72">
        <v>-84867</v>
      </c>
      <c r="J6" s="88">
        <v>28696.370000000112</v>
      </c>
      <c r="K6" s="70">
        <v>2985004601</v>
      </c>
      <c r="L6" s="70" t="s">
        <v>353</v>
      </c>
      <c r="M6" s="70" t="s">
        <v>317</v>
      </c>
      <c r="N6" s="91">
        <v>0</v>
      </c>
      <c r="Q6" s="70">
        <v>2831004005</v>
      </c>
      <c r="R6" s="70" t="s">
        <v>354</v>
      </c>
      <c r="S6" s="90">
        <v>-1177000</v>
      </c>
      <c r="T6" s="89">
        <v>1914287.63</v>
      </c>
      <c r="U6" s="72">
        <v>-681117</v>
      </c>
      <c r="V6" s="70">
        <v>0</v>
      </c>
      <c r="W6" s="72">
        <v>-84867</v>
      </c>
      <c r="X6" s="88">
        <v>28696.370000000112</v>
      </c>
      <c r="Y6" s="70">
        <v>2985004601</v>
      </c>
      <c r="Z6" s="70" t="s">
        <v>353</v>
      </c>
      <c r="AA6" s="70" t="s">
        <v>319</v>
      </c>
      <c r="AB6" s="91">
        <v>0</v>
      </c>
    </row>
    <row r="7" spans="2:28" x14ac:dyDescent="0.3">
      <c r="B7" s="70" t="s">
        <v>32</v>
      </c>
      <c r="C7" s="70">
        <v>2831004250</v>
      </c>
      <c r="D7" s="70" t="s">
        <v>352</v>
      </c>
      <c r="E7" s="90">
        <v>0</v>
      </c>
      <c r="F7" s="89">
        <v>0</v>
      </c>
      <c r="G7" s="72">
        <v>0</v>
      </c>
      <c r="H7" s="70">
        <v>0</v>
      </c>
      <c r="I7" s="72">
        <v>0</v>
      </c>
      <c r="J7" s="88">
        <v>0</v>
      </c>
      <c r="K7" s="70">
        <v>2985004709</v>
      </c>
      <c r="L7" s="70" t="s">
        <v>351</v>
      </c>
      <c r="M7" s="70" t="s">
        <v>317</v>
      </c>
      <c r="N7" s="91">
        <v>0</v>
      </c>
      <c r="Q7" s="70">
        <v>2831004250</v>
      </c>
      <c r="R7" s="70" t="s">
        <v>352</v>
      </c>
      <c r="S7" s="90">
        <v>0</v>
      </c>
      <c r="T7" s="89">
        <v>0</v>
      </c>
      <c r="U7" s="72">
        <v>0</v>
      </c>
      <c r="V7" s="70">
        <v>0</v>
      </c>
      <c r="W7" s="72">
        <v>0</v>
      </c>
      <c r="X7" s="88">
        <v>0</v>
      </c>
      <c r="Y7" s="70">
        <v>2985004709</v>
      </c>
      <c r="Z7" s="70" t="s">
        <v>351</v>
      </c>
      <c r="AA7" s="70" t="s">
        <v>319</v>
      </c>
      <c r="AB7" s="91">
        <v>0</v>
      </c>
    </row>
    <row r="8" spans="2:28" x14ac:dyDescent="0.3">
      <c r="B8" s="70" t="s">
        <v>11</v>
      </c>
      <c r="C8" s="70">
        <v>2831004404</v>
      </c>
      <c r="D8" s="70" t="s">
        <v>350</v>
      </c>
      <c r="E8" s="90">
        <v>-219000</v>
      </c>
      <c r="F8" s="89">
        <v>305772.76</v>
      </c>
      <c r="G8" s="72">
        <v>-87663</v>
      </c>
      <c r="H8" s="70">
        <v>0</v>
      </c>
      <c r="I8" s="72">
        <v>-12208</v>
      </c>
      <c r="J8" s="88">
        <v>13098.239999999991</v>
      </c>
      <c r="K8" s="70">
        <v>2985004806</v>
      </c>
      <c r="L8" s="70" t="s">
        <v>349</v>
      </c>
      <c r="M8" s="70" t="s">
        <v>317</v>
      </c>
      <c r="N8" s="91">
        <v>0</v>
      </c>
      <c r="Q8" s="70">
        <v>2831004404</v>
      </c>
      <c r="R8" s="70" t="s">
        <v>350</v>
      </c>
      <c r="S8" s="90">
        <v>-219000</v>
      </c>
      <c r="T8" s="89">
        <v>305772.76</v>
      </c>
      <c r="U8" s="72">
        <v>-87663</v>
      </c>
      <c r="V8" s="70">
        <v>0</v>
      </c>
      <c r="W8" s="72">
        <v>-12208</v>
      </c>
      <c r="X8" s="88">
        <v>13098.239999999991</v>
      </c>
      <c r="Y8" s="70">
        <v>2985004806</v>
      </c>
      <c r="Z8" s="70" t="s">
        <v>349</v>
      </c>
      <c r="AA8" s="70" t="s">
        <v>319</v>
      </c>
      <c r="AB8" s="91">
        <v>0</v>
      </c>
    </row>
    <row r="9" spans="2:28" x14ac:dyDescent="0.3">
      <c r="B9" s="70" t="s">
        <v>12</v>
      </c>
      <c r="C9" s="70">
        <v>2831004609</v>
      </c>
      <c r="D9" s="70" t="s">
        <v>348</v>
      </c>
      <c r="E9" s="90">
        <v>-451000</v>
      </c>
      <c r="F9" s="89">
        <v>852931.96</v>
      </c>
      <c r="G9" s="72">
        <v>-281237</v>
      </c>
      <c r="H9" s="70">
        <v>0</v>
      </c>
      <c r="I9" s="72">
        <v>-35305</v>
      </c>
      <c r="J9" s="88">
        <v>-85389.959999999963</v>
      </c>
      <c r="K9" s="70">
        <v>2985004903</v>
      </c>
      <c r="L9" s="70" t="s">
        <v>347</v>
      </c>
      <c r="M9" s="70" t="s">
        <v>317</v>
      </c>
      <c r="N9" s="91">
        <v>0</v>
      </c>
      <c r="Q9" s="70">
        <v>2831004609</v>
      </c>
      <c r="R9" s="70" t="s">
        <v>348</v>
      </c>
      <c r="S9" s="90">
        <v>-451000</v>
      </c>
      <c r="T9" s="89">
        <v>852931.96</v>
      </c>
      <c r="U9" s="72">
        <v>-281237</v>
      </c>
      <c r="V9" s="70">
        <v>0</v>
      </c>
      <c r="W9" s="72">
        <v>-35305</v>
      </c>
      <c r="X9" s="88">
        <v>-85389.959999999963</v>
      </c>
      <c r="Y9" s="70">
        <v>2985004903</v>
      </c>
      <c r="Z9" s="70" t="s">
        <v>347</v>
      </c>
      <c r="AA9" s="70" t="s">
        <v>319</v>
      </c>
      <c r="AB9" s="91">
        <v>0</v>
      </c>
    </row>
    <row r="10" spans="2:28" x14ac:dyDescent="0.3">
      <c r="B10" s="70" t="s">
        <v>13</v>
      </c>
      <c r="C10" s="70">
        <v>2831004803</v>
      </c>
      <c r="D10" s="70" t="s">
        <v>346</v>
      </c>
      <c r="E10" s="90">
        <v>-107000</v>
      </c>
      <c r="F10" s="89">
        <v>331185.31</v>
      </c>
      <c r="G10" s="72">
        <v>-177807</v>
      </c>
      <c r="H10" s="70">
        <v>0</v>
      </c>
      <c r="I10" s="72">
        <v>-35068</v>
      </c>
      <c r="J10" s="88">
        <v>-11310.309999999998</v>
      </c>
      <c r="K10" s="70">
        <v>2985005004</v>
      </c>
      <c r="L10" s="70" t="s">
        <v>345</v>
      </c>
      <c r="M10" s="70" t="s">
        <v>317</v>
      </c>
      <c r="N10" s="91">
        <v>0</v>
      </c>
      <c r="Q10" s="70">
        <v>2831004803</v>
      </c>
      <c r="R10" s="70" t="s">
        <v>346</v>
      </c>
      <c r="S10" s="90">
        <v>-107000</v>
      </c>
      <c r="T10" s="89">
        <v>331185.31</v>
      </c>
      <c r="U10" s="72">
        <v>-177807</v>
      </c>
      <c r="V10" s="70">
        <v>0</v>
      </c>
      <c r="W10" s="72">
        <v>-35068</v>
      </c>
      <c r="X10" s="88">
        <v>-11310.309999999998</v>
      </c>
      <c r="Y10" s="70">
        <v>2985005004</v>
      </c>
      <c r="Z10" s="70" t="s">
        <v>345</v>
      </c>
      <c r="AA10" s="70" t="s">
        <v>319</v>
      </c>
      <c r="AB10" s="91">
        <v>0</v>
      </c>
    </row>
    <row r="11" spans="2:28" x14ac:dyDescent="0.3">
      <c r="B11" s="70" t="s">
        <v>14</v>
      </c>
      <c r="C11" s="70">
        <v>2831005001</v>
      </c>
      <c r="D11" s="70" t="s">
        <v>344</v>
      </c>
      <c r="E11" s="90">
        <v>-514000</v>
      </c>
      <c r="F11" s="89">
        <v>758878.33</v>
      </c>
      <c r="G11" s="72">
        <v>-207771</v>
      </c>
      <c r="H11" s="70">
        <v>0</v>
      </c>
      <c r="I11" s="72">
        <v>-34181</v>
      </c>
      <c r="J11" s="88">
        <v>-2926.3299999999581</v>
      </c>
      <c r="K11" s="70">
        <v>2985005101</v>
      </c>
      <c r="L11" s="70" t="s">
        <v>343</v>
      </c>
      <c r="M11" s="70" t="s">
        <v>317</v>
      </c>
      <c r="N11" s="91">
        <v>0</v>
      </c>
      <c r="Q11" s="70">
        <v>2831005001</v>
      </c>
      <c r="R11" s="70" t="s">
        <v>344</v>
      </c>
      <c r="S11" s="90">
        <v>-514000</v>
      </c>
      <c r="T11" s="89">
        <v>758878.33</v>
      </c>
      <c r="U11" s="72">
        <v>-207771</v>
      </c>
      <c r="V11" s="70">
        <v>0</v>
      </c>
      <c r="W11" s="72">
        <v>-34181</v>
      </c>
      <c r="X11" s="88">
        <v>-2926.3299999999581</v>
      </c>
      <c r="Y11" s="70">
        <v>2985005101</v>
      </c>
      <c r="Z11" s="70" t="s">
        <v>343</v>
      </c>
      <c r="AA11" s="70" t="s">
        <v>319</v>
      </c>
      <c r="AB11" s="91">
        <v>0</v>
      </c>
    </row>
    <row r="12" spans="2:28" x14ac:dyDescent="0.3">
      <c r="B12" s="70" t="s">
        <v>15</v>
      </c>
      <c r="C12" s="70">
        <v>2831005206</v>
      </c>
      <c r="D12" s="70" t="s">
        <v>342</v>
      </c>
      <c r="E12" s="90">
        <v>-718000</v>
      </c>
      <c r="F12" s="89">
        <v>1185471.21</v>
      </c>
      <c r="G12" s="72">
        <v>-591002</v>
      </c>
      <c r="H12" s="70">
        <v>0</v>
      </c>
      <c r="I12" s="72">
        <v>-80270</v>
      </c>
      <c r="J12" s="88">
        <v>203800.79000000004</v>
      </c>
      <c r="K12" s="70">
        <v>2985005209</v>
      </c>
      <c r="L12" s="70" t="s">
        <v>341</v>
      </c>
      <c r="M12" s="70" t="s">
        <v>317</v>
      </c>
      <c r="N12" s="91">
        <v>0</v>
      </c>
      <c r="Q12" s="70">
        <v>2831005206</v>
      </c>
      <c r="R12" s="70" t="s">
        <v>342</v>
      </c>
      <c r="S12" s="90">
        <v>-718000</v>
      </c>
      <c r="T12" s="89">
        <v>1185471.21</v>
      </c>
      <c r="U12" s="72">
        <v>-591002</v>
      </c>
      <c r="V12" s="70">
        <v>0</v>
      </c>
      <c r="W12" s="72">
        <v>-80270</v>
      </c>
      <c r="X12" s="88">
        <v>203800.79000000004</v>
      </c>
      <c r="Y12" s="70">
        <v>2985005209</v>
      </c>
      <c r="Z12" s="70" t="s">
        <v>341</v>
      </c>
      <c r="AA12" s="70" t="s">
        <v>319</v>
      </c>
      <c r="AB12" s="91">
        <v>0</v>
      </c>
    </row>
    <row r="13" spans="2:28" x14ac:dyDescent="0.3">
      <c r="B13" s="70" t="s">
        <v>16</v>
      </c>
      <c r="C13" s="70">
        <v>2831005400</v>
      </c>
      <c r="D13" s="70" t="s">
        <v>340</v>
      </c>
      <c r="E13" s="90">
        <v>-104000</v>
      </c>
      <c r="F13" s="89">
        <v>173347.29</v>
      </c>
      <c r="G13" s="72">
        <v>-57355</v>
      </c>
      <c r="H13" s="70">
        <v>0</v>
      </c>
      <c r="I13" s="72">
        <v>-3526</v>
      </c>
      <c r="J13" s="88">
        <v>-8466.2900000000081</v>
      </c>
      <c r="K13" s="70">
        <v>2985005306</v>
      </c>
      <c r="L13" s="70" t="s">
        <v>339</v>
      </c>
      <c r="M13" s="70" t="s">
        <v>317</v>
      </c>
      <c r="N13" s="91">
        <v>0</v>
      </c>
      <c r="Q13" s="70">
        <v>2831005400</v>
      </c>
      <c r="R13" s="70" t="s">
        <v>340</v>
      </c>
      <c r="S13" s="90">
        <v>-104000</v>
      </c>
      <c r="T13" s="89">
        <v>173347.29</v>
      </c>
      <c r="U13" s="72">
        <v>-57355</v>
      </c>
      <c r="V13" s="70">
        <v>0</v>
      </c>
      <c r="W13" s="72">
        <v>-3526</v>
      </c>
      <c r="X13" s="88">
        <v>-8466.2900000000081</v>
      </c>
      <c r="Y13" s="70">
        <v>2985005306</v>
      </c>
      <c r="Z13" s="70" t="s">
        <v>339</v>
      </c>
      <c r="AA13" s="70" t="s">
        <v>319</v>
      </c>
      <c r="AB13" s="91">
        <v>0</v>
      </c>
    </row>
    <row r="14" spans="2:28" x14ac:dyDescent="0.3">
      <c r="B14" s="70" t="s">
        <v>17</v>
      </c>
      <c r="C14" s="70">
        <v>2831005508</v>
      </c>
      <c r="D14" s="70" t="s">
        <v>338</v>
      </c>
      <c r="E14" s="90">
        <v>-399000</v>
      </c>
      <c r="F14" s="89">
        <v>899779.68</v>
      </c>
      <c r="G14" s="72">
        <v>-268892</v>
      </c>
      <c r="H14" s="70">
        <v>0</v>
      </c>
      <c r="I14" s="72">
        <v>-30055</v>
      </c>
      <c r="J14" s="88">
        <v>-201832.68000000005</v>
      </c>
      <c r="K14" s="70">
        <v>2985005403</v>
      </c>
      <c r="L14" s="70" t="s">
        <v>337</v>
      </c>
      <c r="M14" s="70" t="s">
        <v>317</v>
      </c>
      <c r="N14" s="91">
        <v>0</v>
      </c>
      <c r="Q14" s="70">
        <v>2831005508</v>
      </c>
      <c r="R14" s="70" t="s">
        <v>338</v>
      </c>
      <c r="S14" s="90">
        <v>-399000</v>
      </c>
      <c r="T14" s="89">
        <v>899779.68</v>
      </c>
      <c r="U14" s="72">
        <v>-268892</v>
      </c>
      <c r="V14" s="70">
        <v>0</v>
      </c>
      <c r="W14" s="72">
        <v>-30055</v>
      </c>
      <c r="X14" s="88">
        <v>-201832.68000000005</v>
      </c>
      <c r="Y14" s="70">
        <v>2985005403</v>
      </c>
      <c r="Z14" s="70" t="s">
        <v>337</v>
      </c>
      <c r="AA14" s="70" t="s">
        <v>319</v>
      </c>
      <c r="AB14" s="91">
        <v>0</v>
      </c>
    </row>
    <row r="15" spans="2:28" x14ac:dyDescent="0.3">
      <c r="B15" s="70" t="s">
        <v>18</v>
      </c>
      <c r="C15" s="70">
        <v>2831005605</v>
      </c>
      <c r="D15" s="70" t="s">
        <v>336</v>
      </c>
      <c r="E15" s="90">
        <v>-1523000</v>
      </c>
      <c r="F15" s="89">
        <v>1261239.76</v>
      </c>
      <c r="G15" s="72">
        <v>-608263</v>
      </c>
      <c r="H15" s="70">
        <v>0</v>
      </c>
      <c r="I15" s="72">
        <v>-95003</v>
      </c>
      <c r="J15" s="88">
        <v>965026.24</v>
      </c>
      <c r="K15" s="70">
        <v>2985005500</v>
      </c>
      <c r="L15" s="70" t="s">
        <v>335</v>
      </c>
      <c r="M15" s="70" t="s">
        <v>317</v>
      </c>
      <c r="N15" s="91">
        <v>0</v>
      </c>
      <c r="Q15" s="70">
        <v>2831005605</v>
      </c>
      <c r="R15" s="70" t="s">
        <v>336</v>
      </c>
      <c r="S15" s="90">
        <v>-1523000</v>
      </c>
      <c r="T15" s="89">
        <v>1261239.76</v>
      </c>
      <c r="U15" s="72">
        <v>-608263</v>
      </c>
      <c r="V15" s="70">
        <v>0</v>
      </c>
      <c r="W15" s="72">
        <v>-95003</v>
      </c>
      <c r="X15" s="88">
        <v>965026.24</v>
      </c>
      <c r="Y15" s="70">
        <v>2985005500</v>
      </c>
      <c r="Z15" s="70" t="s">
        <v>335</v>
      </c>
      <c r="AA15" s="70" t="s">
        <v>319</v>
      </c>
      <c r="AB15" s="91">
        <v>0</v>
      </c>
    </row>
    <row r="16" spans="2:28" x14ac:dyDescent="0.3">
      <c r="B16" s="70" t="s">
        <v>19</v>
      </c>
      <c r="C16" s="70">
        <v>2831005850</v>
      </c>
      <c r="D16" s="70" t="s">
        <v>334</v>
      </c>
      <c r="E16" s="90">
        <v>-456000</v>
      </c>
      <c r="F16" s="89">
        <v>1002691.41</v>
      </c>
      <c r="G16" s="72">
        <v>-543131</v>
      </c>
      <c r="H16" s="70">
        <v>0</v>
      </c>
      <c r="I16" s="72">
        <v>-93516</v>
      </c>
      <c r="J16" s="88">
        <v>89955.589999999967</v>
      </c>
      <c r="K16" s="70">
        <v>2985005705</v>
      </c>
      <c r="L16" s="70" t="s">
        <v>333</v>
      </c>
      <c r="M16" s="70" t="s">
        <v>317</v>
      </c>
      <c r="N16" s="91">
        <v>0</v>
      </c>
      <c r="Q16" s="70">
        <v>2831005850</v>
      </c>
      <c r="R16" s="70" t="s">
        <v>334</v>
      </c>
      <c r="S16" s="90">
        <v>-456000</v>
      </c>
      <c r="T16" s="89">
        <v>1002691.41</v>
      </c>
      <c r="U16" s="72">
        <v>-543131</v>
      </c>
      <c r="V16" s="70">
        <v>0</v>
      </c>
      <c r="W16" s="72">
        <v>-93516</v>
      </c>
      <c r="X16" s="88">
        <v>89955.589999999967</v>
      </c>
      <c r="Y16" s="70">
        <v>2985005705</v>
      </c>
      <c r="Z16" s="70" t="s">
        <v>333</v>
      </c>
      <c r="AA16" s="70" t="s">
        <v>319</v>
      </c>
      <c r="AB16" s="91">
        <v>0</v>
      </c>
    </row>
    <row r="17" spans="1:28" x14ac:dyDescent="0.3">
      <c r="B17" s="70" t="s">
        <v>20</v>
      </c>
      <c r="C17" s="70">
        <v>2831005907</v>
      </c>
      <c r="D17" s="70" t="s">
        <v>332</v>
      </c>
      <c r="E17" s="90">
        <v>-1231000</v>
      </c>
      <c r="F17" s="89">
        <v>1784845.94</v>
      </c>
      <c r="G17" s="72">
        <v>-695259</v>
      </c>
      <c r="H17" s="70">
        <v>0</v>
      </c>
      <c r="I17" s="72">
        <v>-62902</v>
      </c>
      <c r="J17" s="88">
        <v>204315.06000000006</v>
      </c>
      <c r="K17" s="70">
        <v>2985005802</v>
      </c>
      <c r="L17" s="70" t="s">
        <v>331</v>
      </c>
      <c r="M17" s="70" t="s">
        <v>317</v>
      </c>
      <c r="N17" s="91">
        <v>0</v>
      </c>
      <c r="Q17" s="70">
        <v>2831005907</v>
      </c>
      <c r="R17" s="70" t="s">
        <v>332</v>
      </c>
      <c r="S17" s="90">
        <v>-1231000</v>
      </c>
      <c r="T17" s="89">
        <v>1784845.94</v>
      </c>
      <c r="U17" s="72">
        <v>-695259</v>
      </c>
      <c r="V17" s="70">
        <v>0</v>
      </c>
      <c r="W17" s="72">
        <v>-62902</v>
      </c>
      <c r="X17" s="88">
        <v>204315.06000000006</v>
      </c>
      <c r="Y17" s="70">
        <v>2985005802</v>
      </c>
      <c r="Z17" s="70" t="s">
        <v>331</v>
      </c>
      <c r="AA17" s="70" t="s">
        <v>319</v>
      </c>
      <c r="AB17" s="91">
        <v>0</v>
      </c>
    </row>
    <row r="18" spans="1:28" x14ac:dyDescent="0.3">
      <c r="B18" s="70" t="s">
        <v>21</v>
      </c>
      <c r="C18" s="70">
        <v>2831006008</v>
      </c>
      <c r="D18" s="70" t="s">
        <v>330</v>
      </c>
      <c r="E18" s="90">
        <v>-68000</v>
      </c>
      <c r="F18" s="89">
        <v>127097.88</v>
      </c>
      <c r="G18" s="72">
        <v>-58444</v>
      </c>
      <c r="H18" s="70">
        <v>2160</v>
      </c>
      <c r="I18" s="72">
        <v>-16046</v>
      </c>
      <c r="J18" s="88">
        <v>13232.119999999995</v>
      </c>
      <c r="K18" s="70">
        <v>2985005950</v>
      </c>
      <c r="L18" s="70" t="s">
        <v>329</v>
      </c>
      <c r="M18" s="70" t="s">
        <v>317</v>
      </c>
      <c r="N18" s="91">
        <v>0</v>
      </c>
      <c r="Q18" s="70">
        <v>2831006008</v>
      </c>
      <c r="R18" s="70" t="s">
        <v>330</v>
      </c>
      <c r="S18" s="90">
        <v>-68000</v>
      </c>
      <c r="T18" s="89">
        <v>127097.88</v>
      </c>
      <c r="U18" s="72">
        <v>-58444</v>
      </c>
      <c r="V18" s="70">
        <v>2160</v>
      </c>
      <c r="W18" s="72">
        <v>-16046</v>
      </c>
      <c r="X18" s="88">
        <v>13232.119999999995</v>
      </c>
      <c r="Y18" s="70">
        <v>2985005950</v>
      </c>
      <c r="Z18" s="70" t="s">
        <v>329</v>
      </c>
      <c r="AA18" s="70" t="s">
        <v>319</v>
      </c>
      <c r="AB18" s="91">
        <v>0</v>
      </c>
    </row>
    <row r="19" spans="1:28" x14ac:dyDescent="0.3">
      <c r="B19" s="70" t="s">
        <v>22</v>
      </c>
      <c r="C19" s="70">
        <v>2831006105</v>
      </c>
      <c r="D19" s="70" t="s">
        <v>328</v>
      </c>
      <c r="E19" s="90">
        <v>-107000</v>
      </c>
      <c r="F19" s="89">
        <v>264175.27</v>
      </c>
      <c r="G19" s="72">
        <v>-94982</v>
      </c>
      <c r="H19" s="70">
        <v>460</v>
      </c>
      <c r="I19" s="72">
        <v>-15631</v>
      </c>
      <c r="J19" s="88">
        <v>-47022.270000000019</v>
      </c>
      <c r="K19" s="70">
        <v>2985006000</v>
      </c>
      <c r="L19" s="70" t="s">
        <v>327</v>
      </c>
      <c r="M19" s="70" t="s">
        <v>317</v>
      </c>
      <c r="N19" s="91">
        <v>0</v>
      </c>
      <c r="Q19" s="70">
        <v>2831006105</v>
      </c>
      <c r="R19" s="70" t="s">
        <v>328</v>
      </c>
      <c r="S19" s="90">
        <v>-107000</v>
      </c>
      <c r="T19" s="89">
        <v>264175.27</v>
      </c>
      <c r="U19" s="72">
        <v>-94982</v>
      </c>
      <c r="V19" s="70">
        <v>460</v>
      </c>
      <c r="W19" s="72">
        <v>-15631</v>
      </c>
      <c r="X19" s="88">
        <v>-47022.270000000019</v>
      </c>
      <c r="Y19" s="70">
        <v>2985006000</v>
      </c>
      <c r="Z19" s="70" t="s">
        <v>327</v>
      </c>
      <c r="AA19" s="70" t="s">
        <v>319</v>
      </c>
      <c r="AB19" s="91">
        <v>0</v>
      </c>
    </row>
    <row r="20" spans="1:28" x14ac:dyDescent="0.3">
      <c r="B20" s="70" t="s">
        <v>23</v>
      </c>
      <c r="C20" s="70">
        <v>2831006202</v>
      </c>
      <c r="D20" s="70" t="s">
        <v>326</v>
      </c>
      <c r="E20" s="90">
        <v>-1396000</v>
      </c>
      <c r="F20" s="89">
        <v>2062746.98</v>
      </c>
      <c r="G20" s="72">
        <v>-683713</v>
      </c>
      <c r="H20" s="70">
        <v>0</v>
      </c>
      <c r="I20" s="72">
        <v>-72944</v>
      </c>
      <c r="J20" s="88">
        <v>89910.020000000019</v>
      </c>
      <c r="K20" s="70">
        <v>2985006108</v>
      </c>
      <c r="L20" s="70" t="s">
        <v>325</v>
      </c>
      <c r="M20" s="70" t="s">
        <v>317</v>
      </c>
      <c r="N20" s="91">
        <v>0</v>
      </c>
      <c r="Q20" s="70">
        <v>2831006202</v>
      </c>
      <c r="R20" s="70" t="s">
        <v>326</v>
      </c>
      <c r="S20" s="90">
        <v>-1396000</v>
      </c>
      <c r="T20" s="89">
        <v>2062746.98</v>
      </c>
      <c r="U20" s="72">
        <v>-683713</v>
      </c>
      <c r="V20" s="70">
        <v>0</v>
      </c>
      <c r="W20" s="72">
        <v>-72944</v>
      </c>
      <c r="X20" s="88">
        <v>89910.020000000019</v>
      </c>
      <c r="Y20" s="70">
        <v>2985006108</v>
      </c>
      <c r="Z20" s="70" t="s">
        <v>325</v>
      </c>
      <c r="AA20" s="70" t="s">
        <v>319</v>
      </c>
      <c r="AB20" s="91">
        <v>0</v>
      </c>
    </row>
    <row r="21" spans="1:28" x14ac:dyDescent="0.3">
      <c r="B21" s="70" t="s">
        <v>24</v>
      </c>
      <c r="C21" s="70">
        <v>2831006350</v>
      </c>
      <c r="D21" s="70" t="s">
        <v>324</v>
      </c>
      <c r="E21" s="90">
        <v>-104000</v>
      </c>
      <c r="F21" s="89">
        <v>288420.65999999997</v>
      </c>
      <c r="G21" s="72">
        <v>-193152</v>
      </c>
      <c r="H21" s="70">
        <v>0</v>
      </c>
      <c r="I21" s="72">
        <v>-45468</v>
      </c>
      <c r="J21" s="88">
        <v>54199.340000000026</v>
      </c>
      <c r="K21" s="70">
        <v>2985006205</v>
      </c>
      <c r="L21" s="70" t="s">
        <v>323</v>
      </c>
      <c r="M21" s="70" t="s">
        <v>317</v>
      </c>
      <c r="N21" s="91">
        <v>0</v>
      </c>
      <c r="Q21" s="70">
        <v>2831006350</v>
      </c>
      <c r="R21" s="70" t="s">
        <v>324</v>
      </c>
      <c r="S21" s="90">
        <v>-104000</v>
      </c>
      <c r="T21" s="89">
        <v>288420.65999999997</v>
      </c>
      <c r="U21" s="72">
        <v>-193152</v>
      </c>
      <c r="V21" s="70">
        <v>0</v>
      </c>
      <c r="W21" s="72">
        <v>-45468</v>
      </c>
      <c r="X21" s="88">
        <v>54199.340000000026</v>
      </c>
      <c r="Y21" s="70">
        <v>2985006205</v>
      </c>
      <c r="Z21" s="70" t="s">
        <v>323</v>
      </c>
      <c r="AA21" s="70" t="s">
        <v>319</v>
      </c>
      <c r="AB21" s="91">
        <v>0</v>
      </c>
    </row>
    <row r="22" spans="1:28" x14ac:dyDescent="0.3">
      <c r="B22" s="70" t="s">
        <v>25</v>
      </c>
      <c r="C22" s="70">
        <v>2831006407</v>
      </c>
      <c r="D22" s="70" t="s">
        <v>322</v>
      </c>
      <c r="E22" s="90">
        <v>-610000</v>
      </c>
      <c r="F22" s="89">
        <v>758136.53</v>
      </c>
      <c r="G22" s="72">
        <v>-278308</v>
      </c>
      <c r="H22" s="70">
        <v>0</v>
      </c>
      <c r="I22" s="72">
        <v>-21003</v>
      </c>
      <c r="J22" s="88">
        <v>151174.46999999997</v>
      </c>
      <c r="K22" s="70">
        <v>2985006302</v>
      </c>
      <c r="L22" s="70" t="s">
        <v>321</v>
      </c>
      <c r="M22" s="70" t="s">
        <v>317</v>
      </c>
      <c r="N22" s="91">
        <v>0</v>
      </c>
      <c r="Q22" s="70">
        <v>2831006407</v>
      </c>
      <c r="R22" s="70" t="s">
        <v>322</v>
      </c>
      <c r="S22" s="90">
        <v>-610000</v>
      </c>
      <c r="T22" s="89">
        <v>758136.53</v>
      </c>
      <c r="U22" s="72">
        <v>-278308</v>
      </c>
      <c r="V22" s="70">
        <v>0</v>
      </c>
      <c r="W22" s="72">
        <v>-21003</v>
      </c>
      <c r="X22" s="88">
        <v>151174.46999999997</v>
      </c>
      <c r="Y22" s="70">
        <v>2985006302</v>
      </c>
      <c r="Z22" s="70" t="s">
        <v>321</v>
      </c>
      <c r="AA22" s="70" t="s">
        <v>319</v>
      </c>
      <c r="AB22" s="91">
        <v>0</v>
      </c>
    </row>
    <row r="23" spans="1:28" x14ac:dyDescent="0.3">
      <c r="C23" s="70">
        <v>2799005509</v>
      </c>
      <c r="D23" s="70" t="s">
        <v>34</v>
      </c>
      <c r="E23" s="90"/>
      <c r="F23" s="89"/>
      <c r="G23" s="72"/>
      <c r="I23" s="72"/>
      <c r="J23" s="88"/>
      <c r="L23" s="70" t="s">
        <v>320</v>
      </c>
      <c r="Q23" s="70">
        <v>2799005509</v>
      </c>
      <c r="R23" s="70" t="s">
        <v>34</v>
      </c>
      <c r="S23" s="90"/>
      <c r="T23" s="89"/>
      <c r="U23" s="72"/>
      <c r="W23" s="72"/>
      <c r="X23" s="88"/>
      <c r="Z23" s="70" t="s">
        <v>320</v>
      </c>
    </row>
    <row r="24" spans="1:28" x14ac:dyDescent="0.3">
      <c r="C24" s="83" t="s">
        <v>64</v>
      </c>
      <c r="D24" s="83"/>
      <c r="E24" s="84">
        <v>-9862000</v>
      </c>
      <c r="F24" s="84">
        <v>14946057.24</v>
      </c>
      <c r="G24" s="84">
        <v>-5934380</v>
      </c>
      <c r="H24" s="84">
        <v>7291.88</v>
      </c>
      <c r="I24" s="84">
        <v>-779151</v>
      </c>
      <c r="J24" s="87">
        <v>1622181.8800000004</v>
      </c>
      <c r="K24" s="70">
        <v>2985008704</v>
      </c>
      <c r="L24" s="70" t="s">
        <v>318</v>
      </c>
      <c r="M24" s="86" t="s">
        <v>319</v>
      </c>
      <c r="N24" s="85">
        <v>0</v>
      </c>
      <c r="Q24" s="83" t="s">
        <v>64</v>
      </c>
      <c r="R24" s="83"/>
      <c r="S24" s="84">
        <v>-9862000</v>
      </c>
      <c r="T24" s="84">
        <v>14946057.24</v>
      </c>
      <c r="U24" s="84">
        <v>-5934380</v>
      </c>
      <c r="V24" s="84">
        <v>7291.88</v>
      </c>
      <c r="W24" s="84">
        <v>-779151</v>
      </c>
      <c r="X24" s="87">
        <v>1622181.8800000004</v>
      </c>
      <c r="Y24" s="70">
        <v>2985008704</v>
      </c>
      <c r="Z24" s="70" t="s">
        <v>318</v>
      </c>
      <c r="AA24" s="86" t="s">
        <v>317</v>
      </c>
      <c r="AB24" s="85">
        <v>0</v>
      </c>
    </row>
    <row r="25" spans="1:28" x14ac:dyDescent="0.3">
      <c r="C25" s="70" t="s">
        <v>316</v>
      </c>
    </row>
    <row r="28" spans="1:28" x14ac:dyDescent="0.3">
      <c r="C28" s="74" t="s">
        <v>315</v>
      </c>
      <c r="E28" s="74" t="s">
        <v>295</v>
      </c>
    </row>
    <row r="29" spans="1:28" x14ac:dyDescent="0.3">
      <c r="A29" s="70" t="s">
        <v>6</v>
      </c>
      <c r="B29" s="70" t="s">
        <v>12</v>
      </c>
      <c r="C29" s="70">
        <v>2110005108</v>
      </c>
      <c r="D29" s="70" t="s">
        <v>314</v>
      </c>
      <c r="E29" s="73">
        <v>852931.96</v>
      </c>
    </row>
    <row r="30" spans="1:28" x14ac:dyDescent="0.3">
      <c r="A30" s="70" t="s">
        <v>6</v>
      </c>
      <c r="B30" s="70" t="s">
        <v>20</v>
      </c>
      <c r="C30" s="70">
        <v>2110005205</v>
      </c>
      <c r="D30" s="70" t="s">
        <v>313</v>
      </c>
      <c r="E30" s="73">
        <v>1784845.94</v>
      </c>
    </row>
    <row r="31" spans="1:28" x14ac:dyDescent="0.3">
      <c r="A31" s="70" t="s">
        <v>6</v>
      </c>
      <c r="B31" s="70" t="s">
        <v>2</v>
      </c>
      <c r="C31" s="70">
        <v>2110006503</v>
      </c>
      <c r="D31" s="70" t="s">
        <v>312</v>
      </c>
      <c r="E31" s="73">
        <v>975048.64</v>
      </c>
    </row>
    <row r="32" spans="1:28" x14ac:dyDescent="0.3">
      <c r="A32" s="70" t="s">
        <v>6</v>
      </c>
      <c r="B32" s="70" t="s">
        <v>24</v>
      </c>
      <c r="C32" s="70">
        <v>2110006708</v>
      </c>
      <c r="D32" s="70" t="s">
        <v>311</v>
      </c>
      <c r="E32" s="73">
        <v>288420.65999999997</v>
      </c>
    </row>
    <row r="33" spans="1:5" x14ac:dyDescent="0.3">
      <c r="A33" s="70" t="s">
        <v>6</v>
      </c>
      <c r="B33" s="70" t="s">
        <v>22</v>
      </c>
      <c r="C33" s="70">
        <v>2110006805</v>
      </c>
      <c r="D33" s="70" t="s">
        <v>310</v>
      </c>
      <c r="E33" s="73">
        <v>264175.27</v>
      </c>
    </row>
    <row r="34" spans="1:5" x14ac:dyDescent="0.3">
      <c r="A34" s="70" t="s">
        <v>6</v>
      </c>
      <c r="B34" s="70" t="s">
        <v>21</v>
      </c>
      <c r="C34" s="70">
        <v>2110006902</v>
      </c>
      <c r="D34" s="70" t="s">
        <v>309</v>
      </c>
      <c r="E34" s="73">
        <v>127097.88</v>
      </c>
    </row>
    <row r="35" spans="1:5" x14ac:dyDescent="0.3">
      <c r="A35" s="70" t="s">
        <v>6</v>
      </c>
      <c r="B35" s="70" t="s">
        <v>18</v>
      </c>
      <c r="C35" s="70">
        <v>2110007003</v>
      </c>
      <c r="D35" s="70" t="s">
        <v>308</v>
      </c>
      <c r="E35" s="73">
        <v>1261239.76</v>
      </c>
    </row>
    <row r="36" spans="1:5" x14ac:dyDescent="0.3">
      <c r="A36" s="70" t="s">
        <v>6</v>
      </c>
      <c r="B36" s="70" t="s">
        <v>17</v>
      </c>
      <c r="C36" s="70">
        <v>2110007100</v>
      </c>
      <c r="D36" s="70" t="s">
        <v>307</v>
      </c>
      <c r="E36" s="73">
        <v>899779.68</v>
      </c>
    </row>
    <row r="37" spans="1:5" x14ac:dyDescent="0.3">
      <c r="A37" s="70" t="s">
        <v>6</v>
      </c>
      <c r="B37" s="70" t="s">
        <v>14</v>
      </c>
      <c r="C37" s="70">
        <v>2110007208</v>
      </c>
      <c r="D37" s="70" t="s">
        <v>306</v>
      </c>
      <c r="E37" s="73">
        <v>758878.33</v>
      </c>
    </row>
    <row r="38" spans="1:5" x14ac:dyDescent="0.3">
      <c r="A38" s="70" t="s">
        <v>6</v>
      </c>
      <c r="B38" s="70" t="s">
        <v>13</v>
      </c>
      <c r="C38" s="70">
        <v>2110007305</v>
      </c>
      <c r="D38" s="70" t="s">
        <v>305</v>
      </c>
      <c r="E38" s="73">
        <v>331185.31</v>
      </c>
    </row>
    <row r="39" spans="1:5" x14ac:dyDescent="0.3">
      <c r="A39" s="70" t="s">
        <v>6</v>
      </c>
      <c r="B39" s="70" t="s">
        <v>11</v>
      </c>
      <c r="C39" s="70">
        <v>2110007402</v>
      </c>
      <c r="D39" s="70" t="s">
        <v>304</v>
      </c>
      <c r="E39" s="73">
        <v>305772.76</v>
      </c>
    </row>
    <row r="40" spans="1:5" x14ac:dyDescent="0.3">
      <c r="A40" s="70" t="s">
        <v>6</v>
      </c>
      <c r="B40" s="70" t="s">
        <v>32</v>
      </c>
      <c r="C40" s="70">
        <v>2110007550</v>
      </c>
      <c r="D40" s="70" t="s">
        <v>303</v>
      </c>
      <c r="E40" s="73">
        <v>0</v>
      </c>
    </row>
    <row r="41" spans="1:5" x14ac:dyDescent="0.3">
      <c r="A41" s="70" t="s">
        <v>6</v>
      </c>
      <c r="B41" s="70" t="s">
        <v>25</v>
      </c>
      <c r="C41" s="70">
        <v>2110007607</v>
      </c>
      <c r="D41" s="70" t="s">
        <v>302</v>
      </c>
      <c r="E41" s="73">
        <v>758136.53</v>
      </c>
    </row>
    <row r="42" spans="1:5" x14ac:dyDescent="0.3">
      <c r="A42" s="70" t="s">
        <v>6</v>
      </c>
      <c r="B42" s="70" t="s">
        <v>15</v>
      </c>
      <c r="C42" s="70">
        <v>2110007704</v>
      </c>
      <c r="D42" s="70" t="s">
        <v>301</v>
      </c>
      <c r="E42" s="73">
        <v>1185471.21</v>
      </c>
    </row>
    <row r="43" spans="1:5" x14ac:dyDescent="0.3">
      <c r="A43" s="70" t="s">
        <v>6</v>
      </c>
      <c r="B43" s="70" t="s">
        <v>4</v>
      </c>
      <c r="C43" s="70">
        <v>2110007801</v>
      </c>
      <c r="D43" s="70" t="s">
        <v>300</v>
      </c>
      <c r="E43" s="73">
        <v>1914287.63</v>
      </c>
    </row>
    <row r="44" spans="1:5" x14ac:dyDescent="0.3">
      <c r="A44" s="70" t="s">
        <v>6</v>
      </c>
      <c r="B44" s="70" t="s">
        <v>19</v>
      </c>
      <c r="C44" s="70">
        <v>2110007909</v>
      </c>
      <c r="D44" s="70" t="s">
        <v>299</v>
      </c>
      <c r="E44" s="73">
        <v>1002691.41</v>
      </c>
    </row>
    <row r="45" spans="1:5" x14ac:dyDescent="0.3">
      <c r="A45" s="70" t="s">
        <v>6</v>
      </c>
      <c r="B45" s="70" t="s">
        <v>23</v>
      </c>
      <c r="C45" s="70">
        <v>2110008050</v>
      </c>
      <c r="D45" s="70" t="s">
        <v>298</v>
      </c>
      <c r="E45" s="73">
        <v>2062746.98</v>
      </c>
    </row>
    <row r="46" spans="1:5" x14ac:dyDescent="0.3">
      <c r="A46" s="70" t="s">
        <v>6</v>
      </c>
      <c r="B46" s="70" t="s">
        <v>16</v>
      </c>
      <c r="C46" s="70">
        <v>2110010101</v>
      </c>
      <c r="D46" s="70" t="s">
        <v>297</v>
      </c>
      <c r="E46" s="73">
        <v>173347.29</v>
      </c>
    </row>
    <row r="47" spans="1:5" x14ac:dyDescent="0.3">
      <c r="C47" s="70">
        <v>2110023807</v>
      </c>
      <c r="D47" s="70" t="s">
        <v>34</v>
      </c>
      <c r="E47" s="73">
        <v>0</v>
      </c>
    </row>
    <row r="48" spans="1:5" x14ac:dyDescent="0.3">
      <c r="C48" s="83" t="s">
        <v>64</v>
      </c>
      <c r="D48" s="83"/>
      <c r="E48" s="84">
        <v>14946057.239999998</v>
      </c>
    </row>
    <row r="49" spans="1:6" x14ac:dyDescent="0.3">
      <c r="C49" s="74"/>
      <c r="D49" s="74"/>
      <c r="E49" s="71"/>
      <c r="F49" s="80"/>
    </row>
    <row r="51" spans="1:6" x14ac:dyDescent="0.3">
      <c r="C51" s="74" t="s">
        <v>296</v>
      </c>
      <c r="E51" s="74" t="s">
        <v>295</v>
      </c>
    </row>
    <row r="52" spans="1:6" x14ac:dyDescent="0.3">
      <c r="A52" s="70" t="s">
        <v>7</v>
      </c>
      <c r="B52" s="70" t="s">
        <v>2</v>
      </c>
      <c r="C52" s="70">
        <v>2790002450</v>
      </c>
      <c r="D52" s="70" t="s">
        <v>294</v>
      </c>
      <c r="E52" s="73">
        <v>-426284</v>
      </c>
    </row>
    <row r="53" spans="1:6" x14ac:dyDescent="0.3">
      <c r="A53" s="70" t="s">
        <v>7</v>
      </c>
      <c r="B53" s="70" t="s">
        <v>4</v>
      </c>
      <c r="C53" s="70">
        <v>2790002507</v>
      </c>
      <c r="D53" s="70" t="s">
        <v>293</v>
      </c>
      <c r="E53" s="73">
        <v>-681117</v>
      </c>
    </row>
    <row r="54" spans="1:6" x14ac:dyDescent="0.3">
      <c r="A54" s="70" t="s">
        <v>7</v>
      </c>
      <c r="B54" s="70" t="s">
        <v>32</v>
      </c>
      <c r="C54" s="70">
        <v>2790002604</v>
      </c>
      <c r="D54" s="70" t="s">
        <v>292</v>
      </c>
      <c r="E54" s="73">
        <v>0</v>
      </c>
    </row>
    <row r="55" spans="1:6" x14ac:dyDescent="0.3">
      <c r="A55" s="70" t="s">
        <v>7</v>
      </c>
      <c r="B55" s="70" t="s">
        <v>11</v>
      </c>
      <c r="C55" s="70">
        <v>2790002701</v>
      </c>
      <c r="D55" s="70" t="s">
        <v>291</v>
      </c>
      <c r="E55" s="73">
        <v>-87663</v>
      </c>
    </row>
    <row r="56" spans="1:6" x14ac:dyDescent="0.3">
      <c r="A56" s="70" t="s">
        <v>7</v>
      </c>
      <c r="B56" s="70" t="s">
        <v>12</v>
      </c>
      <c r="C56" s="70">
        <v>2790002809</v>
      </c>
      <c r="D56" s="70" t="s">
        <v>290</v>
      </c>
      <c r="E56" s="73">
        <v>-281237</v>
      </c>
    </row>
    <row r="57" spans="1:6" x14ac:dyDescent="0.3">
      <c r="A57" s="70" t="s">
        <v>7</v>
      </c>
      <c r="B57" s="70" t="s">
        <v>13</v>
      </c>
      <c r="C57" s="70">
        <v>2790002906</v>
      </c>
      <c r="D57" s="70" t="s">
        <v>289</v>
      </c>
      <c r="E57" s="73">
        <v>-177807</v>
      </c>
    </row>
    <row r="58" spans="1:6" x14ac:dyDescent="0.3">
      <c r="A58" s="70" t="s">
        <v>7</v>
      </c>
      <c r="B58" s="70" t="s">
        <v>14</v>
      </c>
      <c r="C58" s="70">
        <v>2790003007</v>
      </c>
      <c r="D58" s="70" t="s">
        <v>288</v>
      </c>
      <c r="E58" s="73">
        <v>-207771</v>
      </c>
    </row>
    <row r="59" spans="1:6" x14ac:dyDescent="0.3">
      <c r="A59" s="70" t="s">
        <v>7</v>
      </c>
      <c r="B59" s="70" t="s">
        <v>15</v>
      </c>
      <c r="C59" s="70">
        <v>2790003104</v>
      </c>
      <c r="D59" s="70" t="s">
        <v>287</v>
      </c>
      <c r="E59" s="73">
        <v>-591002</v>
      </c>
    </row>
    <row r="60" spans="1:6" x14ac:dyDescent="0.3">
      <c r="A60" s="70" t="s">
        <v>7</v>
      </c>
      <c r="B60" s="70" t="s">
        <v>16</v>
      </c>
      <c r="C60" s="70">
        <v>2790003201</v>
      </c>
      <c r="D60" s="70" t="s">
        <v>286</v>
      </c>
      <c r="E60" s="73">
        <v>-57355</v>
      </c>
    </row>
    <row r="61" spans="1:6" x14ac:dyDescent="0.3">
      <c r="A61" s="70" t="s">
        <v>7</v>
      </c>
      <c r="B61" s="70" t="s">
        <v>17</v>
      </c>
      <c r="C61" s="70">
        <v>2790003309</v>
      </c>
      <c r="D61" s="70" t="s">
        <v>285</v>
      </c>
      <c r="E61" s="73">
        <v>-268892</v>
      </c>
    </row>
    <row r="62" spans="1:6" x14ac:dyDescent="0.3">
      <c r="A62" s="70" t="s">
        <v>7</v>
      </c>
      <c r="B62" s="70" t="s">
        <v>18</v>
      </c>
      <c r="C62" s="70">
        <v>2790003406</v>
      </c>
      <c r="D62" s="70" t="s">
        <v>284</v>
      </c>
      <c r="E62" s="73">
        <v>-608263</v>
      </c>
    </row>
    <row r="63" spans="1:6" x14ac:dyDescent="0.3">
      <c r="A63" s="70" t="s">
        <v>7</v>
      </c>
      <c r="B63" s="70" t="s">
        <v>33</v>
      </c>
      <c r="C63" s="70">
        <v>2790003503</v>
      </c>
      <c r="D63" s="70" t="s">
        <v>283</v>
      </c>
      <c r="E63" s="73">
        <v>0</v>
      </c>
    </row>
    <row r="64" spans="1:6" x14ac:dyDescent="0.3">
      <c r="A64" s="70" t="s">
        <v>7</v>
      </c>
      <c r="B64" s="70" t="s">
        <v>19</v>
      </c>
      <c r="C64" s="70">
        <v>2790003600</v>
      </c>
      <c r="D64" s="70" t="s">
        <v>282</v>
      </c>
      <c r="E64" s="73">
        <v>-543131</v>
      </c>
    </row>
    <row r="65" spans="1:5" x14ac:dyDescent="0.3">
      <c r="A65" s="70" t="s">
        <v>7</v>
      </c>
      <c r="B65" s="70" t="s">
        <v>20</v>
      </c>
      <c r="C65" s="70">
        <v>2790003708</v>
      </c>
      <c r="D65" s="70" t="s">
        <v>281</v>
      </c>
      <c r="E65" s="73">
        <v>-695259</v>
      </c>
    </row>
    <row r="66" spans="1:5" x14ac:dyDescent="0.3">
      <c r="A66" s="70" t="s">
        <v>7</v>
      </c>
      <c r="B66" s="70" t="s">
        <v>21</v>
      </c>
      <c r="C66" s="70">
        <v>2790003805</v>
      </c>
      <c r="D66" s="70" t="s">
        <v>280</v>
      </c>
      <c r="E66" s="73">
        <v>-58444</v>
      </c>
    </row>
    <row r="67" spans="1:5" x14ac:dyDescent="0.3">
      <c r="A67" s="70" t="s">
        <v>7</v>
      </c>
      <c r="B67" s="70" t="s">
        <v>22</v>
      </c>
      <c r="C67" s="70">
        <v>2790003902</v>
      </c>
      <c r="D67" s="70" t="s">
        <v>279</v>
      </c>
      <c r="E67" s="73">
        <v>-94982</v>
      </c>
    </row>
    <row r="68" spans="1:5" x14ac:dyDescent="0.3">
      <c r="A68" s="70" t="s">
        <v>7</v>
      </c>
      <c r="B68" s="70" t="s">
        <v>23</v>
      </c>
      <c r="C68" s="70">
        <v>2790004003</v>
      </c>
      <c r="D68" s="70" t="s">
        <v>278</v>
      </c>
      <c r="E68" s="73">
        <v>-683713</v>
      </c>
    </row>
    <row r="69" spans="1:5" x14ac:dyDescent="0.3">
      <c r="A69" s="70" t="s">
        <v>7</v>
      </c>
      <c r="B69" s="70" t="s">
        <v>24</v>
      </c>
      <c r="C69" s="70">
        <v>2790004100</v>
      </c>
      <c r="D69" s="70" t="s">
        <v>277</v>
      </c>
      <c r="E69" s="73">
        <v>-193152</v>
      </c>
    </row>
    <row r="70" spans="1:5" x14ac:dyDescent="0.3">
      <c r="A70" s="70" t="s">
        <v>7</v>
      </c>
      <c r="B70" s="70" t="s">
        <v>25</v>
      </c>
      <c r="C70" s="70">
        <v>2790004208</v>
      </c>
      <c r="D70" s="70" t="s">
        <v>276</v>
      </c>
      <c r="E70" s="73">
        <v>-278308</v>
      </c>
    </row>
    <row r="71" spans="1:5" x14ac:dyDescent="0.3">
      <c r="C71" s="83" t="s">
        <v>64</v>
      </c>
      <c r="D71" s="83"/>
      <c r="E71" s="82">
        <v>-5934380</v>
      </c>
    </row>
    <row r="72" spans="1:5" x14ac:dyDescent="0.3">
      <c r="E72" s="76"/>
    </row>
    <row r="75" spans="1:5" x14ac:dyDescent="0.3">
      <c r="B75" s="70" t="e">
        <v>#VALUE!</v>
      </c>
      <c r="C75" s="74">
        <v>2110004403</v>
      </c>
      <c r="D75" s="74" t="s">
        <v>275</v>
      </c>
      <c r="E75" s="73">
        <v>2216957.37</v>
      </c>
    </row>
    <row r="76" spans="1:5" x14ac:dyDescent="0.3">
      <c r="A76" s="70" t="s">
        <v>6</v>
      </c>
      <c r="B76" s="70" t="s">
        <v>2</v>
      </c>
      <c r="C76" s="70">
        <v>2110017009</v>
      </c>
      <c r="D76" s="70" t="s">
        <v>274</v>
      </c>
      <c r="E76" s="73">
        <v>4671.88</v>
      </c>
    </row>
    <row r="77" spans="1:5" x14ac:dyDescent="0.3">
      <c r="A77" s="70" t="s">
        <v>6</v>
      </c>
      <c r="B77" s="70" t="s">
        <v>4</v>
      </c>
      <c r="C77" s="70">
        <v>2110017106</v>
      </c>
      <c r="D77" s="70" t="s">
        <v>273</v>
      </c>
      <c r="E77" s="73">
        <v>0</v>
      </c>
    </row>
    <row r="78" spans="1:5" x14ac:dyDescent="0.3">
      <c r="A78" s="70" t="s">
        <v>6</v>
      </c>
      <c r="B78" s="70" t="s">
        <v>32</v>
      </c>
      <c r="C78" s="70">
        <v>2110017203</v>
      </c>
      <c r="D78" s="70" t="s">
        <v>272</v>
      </c>
      <c r="E78" s="73">
        <v>0</v>
      </c>
    </row>
    <row r="79" spans="1:5" x14ac:dyDescent="0.3">
      <c r="A79" s="70" t="s">
        <v>6</v>
      </c>
      <c r="B79" s="70" t="s">
        <v>11</v>
      </c>
      <c r="C79" s="70">
        <v>2110008107</v>
      </c>
      <c r="D79" s="70" t="s">
        <v>271</v>
      </c>
      <c r="E79" s="73">
        <v>0</v>
      </c>
    </row>
    <row r="80" spans="1:5" x14ac:dyDescent="0.3">
      <c r="A80" s="70" t="s">
        <v>6</v>
      </c>
      <c r="B80" s="70" t="s">
        <v>12</v>
      </c>
      <c r="C80" s="70">
        <v>2110008204</v>
      </c>
      <c r="D80" s="70" t="s">
        <v>270</v>
      </c>
      <c r="E80" s="73">
        <v>0</v>
      </c>
    </row>
    <row r="81" spans="1:7" x14ac:dyDescent="0.3">
      <c r="A81" s="70" t="s">
        <v>6</v>
      </c>
      <c r="B81" s="70" t="s">
        <v>13</v>
      </c>
      <c r="C81" s="70">
        <v>2110008301</v>
      </c>
      <c r="D81" s="70" t="s">
        <v>269</v>
      </c>
      <c r="E81" s="73">
        <v>0</v>
      </c>
    </row>
    <row r="82" spans="1:7" x14ac:dyDescent="0.3">
      <c r="A82" s="70" t="s">
        <v>6</v>
      </c>
      <c r="B82" s="70" t="s">
        <v>14</v>
      </c>
      <c r="C82" s="70">
        <v>2110008409</v>
      </c>
      <c r="D82" s="70" t="s">
        <v>268</v>
      </c>
      <c r="E82" s="73">
        <v>0</v>
      </c>
    </row>
    <row r="83" spans="1:7" x14ac:dyDescent="0.3">
      <c r="A83" s="70" t="s">
        <v>6</v>
      </c>
      <c r="B83" s="70" t="s">
        <v>15</v>
      </c>
      <c r="C83" s="70">
        <v>2110008506</v>
      </c>
      <c r="D83" s="70" t="s">
        <v>267</v>
      </c>
      <c r="E83" s="73">
        <v>0</v>
      </c>
    </row>
    <row r="84" spans="1:7" x14ac:dyDescent="0.3">
      <c r="A84" s="70" t="s">
        <v>6</v>
      </c>
      <c r="B84" s="70" t="s">
        <v>16</v>
      </c>
      <c r="C84" s="70">
        <v>2110008603</v>
      </c>
      <c r="D84" s="70" t="s">
        <v>266</v>
      </c>
      <c r="E84" s="73">
        <v>0</v>
      </c>
    </row>
    <row r="85" spans="1:7" x14ac:dyDescent="0.3">
      <c r="A85" s="70" t="s">
        <v>6</v>
      </c>
      <c r="B85" s="70" t="s">
        <v>17</v>
      </c>
      <c r="C85" s="70">
        <v>2110008905</v>
      </c>
      <c r="D85" s="70" t="s">
        <v>265</v>
      </c>
      <c r="E85" s="73">
        <v>0</v>
      </c>
    </row>
    <row r="86" spans="1:7" x14ac:dyDescent="0.3">
      <c r="A86" s="70" t="s">
        <v>6</v>
      </c>
      <c r="B86" s="70" t="s">
        <v>18</v>
      </c>
      <c r="C86" s="70">
        <v>2110009006</v>
      </c>
      <c r="D86" s="70" t="s">
        <v>264</v>
      </c>
      <c r="E86" s="73">
        <v>0</v>
      </c>
    </row>
    <row r="87" spans="1:7" x14ac:dyDescent="0.3">
      <c r="A87" s="70" t="s">
        <v>6</v>
      </c>
      <c r="B87" s="70" t="s">
        <v>33</v>
      </c>
      <c r="C87" s="70">
        <v>2110009103</v>
      </c>
      <c r="D87" s="70" t="s">
        <v>263</v>
      </c>
      <c r="E87" s="73">
        <v>0</v>
      </c>
    </row>
    <row r="88" spans="1:7" x14ac:dyDescent="0.3">
      <c r="A88" s="70" t="s">
        <v>6</v>
      </c>
      <c r="B88" s="70" t="s">
        <v>19</v>
      </c>
      <c r="C88" s="70">
        <v>2110009200</v>
      </c>
      <c r="D88" s="70" t="s">
        <v>262</v>
      </c>
      <c r="E88" s="73">
        <v>0</v>
      </c>
    </row>
    <row r="89" spans="1:7" x14ac:dyDescent="0.3">
      <c r="A89" s="70" t="s">
        <v>6</v>
      </c>
      <c r="B89" s="70" t="s">
        <v>20</v>
      </c>
      <c r="C89" s="70">
        <v>2110009308</v>
      </c>
      <c r="D89" s="70" t="s">
        <v>261</v>
      </c>
      <c r="E89" s="73">
        <v>0</v>
      </c>
    </row>
    <row r="90" spans="1:7" x14ac:dyDescent="0.3">
      <c r="A90" s="70" t="s">
        <v>6</v>
      </c>
      <c r="B90" s="70" t="s">
        <v>21</v>
      </c>
      <c r="C90" s="70">
        <v>2110009405</v>
      </c>
      <c r="D90" s="70" t="s">
        <v>260</v>
      </c>
      <c r="E90" s="73">
        <v>2160</v>
      </c>
    </row>
    <row r="91" spans="1:7" x14ac:dyDescent="0.3">
      <c r="A91" s="70" t="s">
        <v>6</v>
      </c>
      <c r="B91" s="70" t="s">
        <v>22</v>
      </c>
      <c r="C91" s="70">
        <v>2110009502</v>
      </c>
      <c r="D91" s="70" t="s">
        <v>259</v>
      </c>
      <c r="E91" s="73">
        <v>460</v>
      </c>
    </row>
    <row r="92" spans="1:7" x14ac:dyDescent="0.3">
      <c r="A92" s="70" t="s">
        <v>6</v>
      </c>
      <c r="B92" s="70" t="s">
        <v>23</v>
      </c>
      <c r="C92" s="70">
        <v>2110009650</v>
      </c>
      <c r="D92" s="70" t="s">
        <v>258</v>
      </c>
      <c r="E92" s="73">
        <v>0</v>
      </c>
    </row>
    <row r="93" spans="1:7" x14ac:dyDescent="0.3">
      <c r="A93" s="70" t="s">
        <v>6</v>
      </c>
      <c r="B93" s="70" t="s">
        <v>24</v>
      </c>
      <c r="C93" s="70">
        <v>2110009707</v>
      </c>
      <c r="D93" s="70" t="s">
        <v>257</v>
      </c>
      <c r="E93" s="73">
        <v>0</v>
      </c>
    </row>
    <row r="94" spans="1:7" x14ac:dyDescent="0.3">
      <c r="A94" s="70" t="s">
        <v>6</v>
      </c>
      <c r="B94" s="70" t="s">
        <v>25</v>
      </c>
      <c r="C94" s="70">
        <v>2110009804</v>
      </c>
      <c r="D94" s="70" t="s">
        <v>256</v>
      </c>
      <c r="E94" s="73">
        <v>0</v>
      </c>
    </row>
    <row r="95" spans="1:7" x14ac:dyDescent="0.3">
      <c r="A95" s="70" t="s">
        <v>6</v>
      </c>
      <c r="B95" s="70" t="s">
        <v>9</v>
      </c>
      <c r="C95" s="70">
        <v>2110009901</v>
      </c>
      <c r="D95" s="70" t="s">
        <v>255</v>
      </c>
      <c r="E95" s="73">
        <v>0</v>
      </c>
    </row>
    <row r="96" spans="1:7" x14ac:dyDescent="0.3">
      <c r="C96" s="74">
        <v>2790004305</v>
      </c>
      <c r="D96" s="74" t="s">
        <v>254</v>
      </c>
      <c r="E96" s="73">
        <v>-2216957.37</v>
      </c>
      <c r="F96" s="80">
        <v>0</v>
      </c>
      <c r="G96" s="70" t="s">
        <v>253</v>
      </c>
    </row>
    <row r="97" spans="1:5" x14ac:dyDescent="0.3">
      <c r="E97" s="76"/>
    </row>
    <row r="98" spans="1:5" x14ac:dyDescent="0.3">
      <c r="E98" s="76"/>
    </row>
    <row r="99" spans="1:5" x14ac:dyDescent="0.3">
      <c r="A99" s="70" t="s">
        <v>7</v>
      </c>
      <c r="B99" s="70" t="s">
        <v>2</v>
      </c>
      <c r="C99" s="70">
        <v>2790004402</v>
      </c>
      <c r="D99" s="70" t="s">
        <v>252</v>
      </c>
      <c r="E99" s="73">
        <v>-41158</v>
      </c>
    </row>
    <row r="100" spans="1:5" x14ac:dyDescent="0.3">
      <c r="A100" s="70" t="s">
        <v>7</v>
      </c>
      <c r="B100" s="70" t="s">
        <v>4</v>
      </c>
      <c r="C100" s="70">
        <v>2790004550</v>
      </c>
      <c r="D100" s="70" t="s">
        <v>251</v>
      </c>
      <c r="E100" s="73">
        <v>-84867</v>
      </c>
    </row>
    <row r="101" spans="1:5" x14ac:dyDescent="0.3">
      <c r="A101" s="70" t="s">
        <v>7</v>
      </c>
      <c r="B101" s="70" t="s">
        <v>32</v>
      </c>
      <c r="C101" s="70">
        <v>2790004607</v>
      </c>
      <c r="D101" s="70" t="s">
        <v>250</v>
      </c>
      <c r="E101" s="73">
        <v>0</v>
      </c>
    </row>
    <row r="102" spans="1:5" x14ac:dyDescent="0.3">
      <c r="A102" s="70" t="s">
        <v>7</v>
      </c>
      <c r="B102" s="70" t="s">
        <v>11</v>
      </c>
      <c r="C102" s="70">
        <v>2790004704</v>
      </c>
      <c r="D102" s="70" t="s">
        <v>249</v>
      </c>
      <c r="E102" s="73">
        <v>-12208</v>
      </c>
    </row>
    <row r="103" spans="1:5" x14ac:dyDescent="0.3">
      <c r="A103" s="70" t="s">
        <v>7</v>
      </c>
      <c r="B103" s="70" t="s">
        <v>12</v>
      </c>
      <c r="C103" s="70">
        <v>2790004801</v>
      </c>
      <c r="D103" s="70" t="s">
        <v>248</v>
      </c>
      <c r="E103" s="73">
        <v>-35305</v>
      </c>
    </row>
    <row r="104" spans="1:5" x14ac:dyDescent="0.3">
      <c r="A104" s="70" t="s">
        <v>7</v>
      </c>
      <c r="B104" s="70" t="s">
        <v>13</v>
      </c>
      <c r="C104" s="70">
        <v>2790004909</v>
      </c>
      <c r="D104" s="70" t="s">
        <v>247</v>
      </c>
      <c r="E104" s="73">
        <v>-35068</v>
      </c>
    </row>
    <row r="105" spans="1:5" x14ac:dyDescent="0.3">
      <c r="A105" s="70" t="s">
        <v>7</v>
      </c>
      <c r="B105" s="70" t="s">
        <v>14</v>
      </c>
      <c r="C105" s="70">
        <v>2790005050</v>
      </c>
      <c r="D105" s="70" t="s">
        <v>246</v>
      </c>
      <c r="E105" s="73">
        <v>-34181</v>
      </c>
    </row>
    <row r="106" spans="1:5" x14ac:dyDescent="0.3">
      <c r="A106" s="70" t="s">
        <v>7</v>
      </c>
      <c r="B106" s="70" t="s">
        <v>15</v>
      </c>
      <c r="C106" s="70">
        <v>2790005107</v>
      </c>
      <c r="D106" s="70" t="s">
        <v>245</v>
      </c>
      <c r="E106" s="73">
        <v>-80270</v>
      </c>
    </row>
    <row r="107" spans="1:5" x14ac:dyDescent="0.3">
      <c r="A107" s="70" t="s">
        <v>7</v>
      </c>
      <c r="B107" s="70" t="s">
        <v>16</v>
      </c>
      <c r="C107" s="70">
        <v>2790005204</v>
      </c>
      <c r="D107" s="70" t="s">
        <v>244</v>
      </c>
      <c r="E107" s="73">
        <v>-3526</v>
      </c>
    </row>
    <row r="108" spans="1:5" x14ac:dyDescent="0.3">
      <c r="A108" s="70" t="s">
        <v>7</v>
      </c>
      <c r="B108" s="70" t="s">
        <v>17</v>
      </c>
      <c r="C108" s="70">
        <v>2790005301</v>
      </c>
      <c r="D108" s="70" t="s">
        <v>243</v>
      </c>
      <c r="E108" s="73">
        <v>-30055</v>
      </c>
    </row>
    <row r="109" spans="1:5" x14ac:dyDescent="0.3">
      <c r="A109" s="70" t="s">
        <v>7</v>
      </c>
      <c r="B109" s="70" t="s">
        <v>18</v>
      </c>
      <c r="C109" s="70">
        <v>2790005409</v>
      </c>
      <c r="D109" s="70" t="s">
        <v>242</v>
      </c>
      <c r="E109" s="73">
        <v>-95003</v>
      </c>
    </row>
    <row r="110" spans="1:5" x14ac:dyDescent="0.3">
      <c r="A110" s="70" t="s">
        <v>7</v>
      </c>
      <c r="B110" s="70" t="s">
        <v>33</v>
      </c>
      <c r="C110" s="70">
        <v>2790005506</v>
      </c>
      <c r="D110" s="70" t="s">
        <v>241</v>
      </c>
      <c r="E110" s="73">
        <v>0</v>
      </c>
    </row>
    <row r="111" spans="1:5" x14ac:dyDescent="0.3">
      <c r="A111" s="70" t="s">
        <v>7</v>
      </c>
      <c r="B111" s="70" t="s">
        <v>19</v>
      </c>
      <c r="C111" s="70">
        <v>2790005603</v>
      </c>
      <c r="D111" s="70" t="s">
        <v>240</v>
      </c>
      <c r="E111" s="73">
        <v>-93516</v>
      </c>
    </row>
    <row r="112" spans="1:5" x14ac:dyDescent="0.3">
      <c r="A112" s="70" t="s">
        <v>7</v>
      </c>
      <c r="B112" s="70" t="s">
        <v>20</v>
      </c>
      <c r="C112" s="70">
        <v>2790005700</v>
      </c>
      <c r="D112" s="70" t="s">
        <v>239</v>
      </c>
      <c r="E112" s="73">
        <v>-62902</v>
      </c>
    </row>
    <row r="113" spans="1:24" x14ac:dyDescent="0.3">
      <c r="A113" s="70" t="s">
        <v>7</v>
      </c>
      <c r="B113" s="70" t="s">
        <v>21</v>
      </c>
      <c r="C113" s="70">
        <v>2790005808</v>
      </c>
      <c r="D113" s="70" t="s">
        <v>238</v>
      </c>
      <c r="E113" s="73">
        <v>-16046</v>
      </c>
    </row>
    <row r="114" spans="1:24" x14ac:dyDescent="0.3">
      <c r="A114" s="70" t="s">
        <v>7</v>
      </c>
      <c r="B114" s="70" t="s">
        <v>22</v>
      </c>
      <c r="C114" s="70">
        <v>2790005905</v>
      </c>
      <c r="D114" s="70" t="s">
        <v>237</v>
      </c>
      <c r="E114" s="73">
        <v>-15631</v>
      </c>
    </row>
    <row r="115" spans="1:24" x14ac:dyDescent="0.3">
      <c r="A115" s="70" t="s">
        <v>7</v>
      </c>
      <c r="B115" s="70" t="s">
        <v>23</v>
      </c>
      <c r="C115" s="70">
        <v>2790006006</v>
      </c>
      <c r="D115" s="70" t="s">
        <v>236</v>
      </c>
      <c r="E115" s="73">
        <v>-72944</v>
      </c>
    </row>
    <row r="116" spans="1:24" x14ac:dyDescent="0.3">
      <c r="A116" s="70" t="s">
        <v>7</v>
      </c>
      <c r="B116" s="70" t="s">
        <v>24</v>
      </c>
      <c r="C116" s="70">
        <v>2790006103</v>
      </c>
      <c r="D116" s="70" t="s">
        <v>235</v>
      </c>
      <c r="E116" s="73">
        <v>-45468</v>
      </c>
    </row>
    <row r="117" spans="1:24" x14ac:dyDescent="0.3">
      <c r="A117" s="70" t="s">
        <v>7</v>
      </c>
      <c r="B117" s="70" t="s">
        <v>25</v>
      </c>
      <c r="C117" s="70">
        <v>2790006200</v>
      </c>
      <c r="D117" s="70" t="s">
        <v>234</v>
      </c>
      <c r="E117" s="73">
        <v>-21003</v>
      </c>
    </row>
    <row r="118" spans="1:24" x14ac:dyDescent="0.3">
      <c r="A118" s="70" t="s">
        <v>7</v>
      </c>
      <c r="B118" s="70" t="s">
        <v>221</v>
      </c>
      <c r="C118" s="70">
        <v>2790006308</v>
      </c>
      <c r="D118" s="70" t="s">
        <v>233</v>
      </c>
      <c r="E118" s="73">
        <v>0</v>
      </c>
    </row>
    <row r="119" spans="1:24" x14ac:dyDescent="0.3">
      <c r="E119" s="73"/>
    </row>
    <row r="120" spans="1:24" ht="12.75" customHeight="1" x14ac:dyDescent="0.3">
      <c r="E120" s="150" t="s">
        <v>232</v>
      </c>
      <c r="F120" s="150" t="s">
        <v>231</v>
      </c>
      <c r="G120" s="151" t="s">
        <v>230</v>
      </c>
      <c r="L120" s="150" t="s">
        <v>232</v>
      </c>
      <c r="M120" s="150" t="s">
        <v>231</v>
      </c>
      <c r="N120" s="151" t="s">
        <v>230</v>
      </c>
    </row>
    <row r="121" spans="1:24" x14ac:dyDescent="0.3">
      <c r="E121" s="150"/>
      <c r="F121" s="150"/>
      <c r="G121" s="151"/>
      <c r="L121" s="150"/>
      <c r="M121" s="150"/>
      <c r="N121" s="151"/>
      <c r="Q121" s="74" t="s">
        <v>229</v>
      </c>
      <c r="R121" s="74" t="s">
        <v>228</v>
      </c>
      <c r="S121" s="74" t="s">
        <v>227</v>
      </c>
      <c r="T121" s="74" t="s">
        <v>226</v>
      </c>
      <c r="U121" s="74" t="s">
        <v>225</v>
      </c>
      <c r="V121" s="74" t="s">
        <v>224</v>
      </c>
      <c r="W121" s="74" t="s">
        <v>223</v>
      </c>
      <c r="X121" s="74" t="s">
        <v>222</v>
      </c>
    </row>
    <row r="122" spans="1:24" x14ac:dyDescent="0.3">
      <c r="A122" s="70" t="s">
        <v>27</v>
      </c>
      <c r="B122" s="70" t="s">
        <v>221</v>
      </c>
      <c r="C122" s="70">
        <v>2981002507</v>
      </c>
      <c r="D122" s="70" t="s">
        <v>220</v>
      </c>
      <c r="E122" s="73">
        <v>0</v>
      </c>
      <c r="F122" s="73"/>
      <c r="I122" s="70" t="s">
        <v>221</v>
      </c>
      <c r="J122" s="70">
        <v>2981002507</v>
      </c>
      <c r="K122" s="70" t="s">
        <v>220</v>
      </c>
      <c r="L122" s="73">
        <v>0</v>
      </c>
      <c r="M122" s="73"/>
      <c r="Q122" s="77">
        <v>44560</v>
      </c>
      <c r="R122" s="70">
        <v>2981002507</v>
      </c>
      <c r="U122" s="70" t="s">
        <v>199</v>
      </c>
    </row>
    <row r="123" spans="1:24" x14ac:dyDescent="0.3">
      <c r="A123" s="70" t="s">
        <v>27</v>
      </c>
      <c r="B123" s="70" t="s">
        <v>25</v>
      </c>
      <c r="C123" s="70">
        <v>2981002604</v>
      </c>
      <c r="D123" s="70" t="s">
        <v>219</v>
      </c>
      <c r="E123" s="73">
        <v>283999.96000000002</v>
      </c>
      <c r="F123" s="73">
        <v>-283999.96000000002</v>
      </c>
      <c r="G123" s="80">
        <v>0</v>
      </c>
      <c r="H123" s="80"/>
      <c r="I123" s="70" t="s">
        <v>25</v>
      </c>
      <c r="J123" s="70">
        <v>2981002604</v>
      </c>
      <c r="K123" s="70" t="s">
        <v>219</v>
      </c>
      <c r="L123" s="73">
        <v>213237</v>
      </c>
      <c r="M123" s="73">
        <v>-283999.96000000002</v>
      </c>
      <c r="N123" s="79">
        <v>70762.960000000021</v>
      </c>
      <c r="Q123" s="77">
        <v>44560</v>
      </c>
      <c r="R123" s="70">
        <v>2981002604</v>
      </c>
      <c r="U123" s="70" t="s">
        <v>199</v>
      </c>
      <c r="V123" s="70">
        <v>70762.960000000021</v>
      </c>
    </row>
    <row r="124" spans="1:24" x14ac:dyDescent="0.3">
      <c r="A124" s="70" t="s">
        <v>27</v>
      </c>
      <c r="B124" s="70" t="s">
        <v>24</v>
      </c>
      <c r="C124" s="70">
        <v>2981002701</v>
      </c>
      <c r="D124" s="70" t="s">
        <v>218</v>
      </c>
      <c r="E124" s="73">
        <v>107000</v>
      </c>
      <c r="F124" s="73">
        <v>-107000</v>
      </c>
      <c r="G124" s="80">
        <v>0</v>
      </c>
      <c r="I124" s="70" t="s">
        <v>24</v>
      </c>
      <c r="J124" s="70">
        <v>2981002701</v>
      </c>
      <c r="K124" s="70" t="s">
        <v>218</v>
      </c>
      <c r="L124" s="73">
        <v>62979.3</v>
      </c>
      <c r="M124" s="73">
        <v>-107000</v>
      </c>
      <c r="N124" s="79">
        <v>44020.7</v>
      </c>
      <c r="Q124" s="77">
        <v>44560</v>
      </c>
      <c r="R124" s="70">
        <v>2981002701</v>
      </c>
      <c r="U124" s="70" t="s">
        <v>199</v>
      </c>
      <c r="V124" s="70">
        <v>44020.7</v>
      </c>
    </row>
    <row r="125" spans="1:24" x14ac:dyDescent="0.3">
      <c r="A125" s="70" t="s">
        <v>27</v>
      </c>
      <c r="B125" s="70" t="s">
        <v>23</v>
      </c>
      <c r="C125" s="70">
        <v>2981002809</v>
      </c>
      <c r="D125" s="70" t="s">
        <v>217</v>
      </c>
      <c r="E125" s="73">
        <v>498000</v>
      </c>
      <c r="F125" s="73">
        <v>-498000</v>
      </c>
      <c r="G125" s="80">
        <v>0</v>
      </c>
      <c r="I125" s="70" t="s">
        <v>23</v>
      </c>
      <c r="J125" s="70">
        <v>2981002809</v>
      </c>
      <c r="K125" s="70" t="s">
        <v>217</v>
      </c>
      <c r="L125" s="73">
        <v>393276.25</v>
      </c>
      <c r="M125" s="73">
        <v>-498000</v>
      </c>
      <c r="N125" s="79">
        <v>104723.75</v>
      </c>
      <c r="Q125" s="77">
        <v>44560</v>
      </c>
      <c r="R125" s="70">
        <v>2981002809</v>
      </c>
      <c r="U125" s="70" t="s">
        <v>199</v>
      </c>
      <c r="V125" s="70">
        <v>104723.75</v>
      </c>
    </row>
    <row r="126" spans="1:24" x14ac:dyDescent="0.3">
      <c r="A126" s="70" t="s">
        <v>27</v>
      </c>
      <c r="B126" s="70" t="s">
        <v>22</v>
      </c>
      <c r="C126" s="70">
        <v>2981002906</v>
      </c>
      <c r="D126" s="70" t="s">
        <v>216</v>
      </c>
      <c r="E126" s="73">
        <v>66000</v>
      </c>
      <c r="F126" s="73">
        <v>-66000</v>
      </c>
      <c r="G126" s="80">
        <v>0</v>
      </c>
      <c r="I126" s="70" t="s">
        <v>22</v>
      </c>
      <c r="J126" s="70">
        <v>2981002906</v>
      </c>
      <c r="K126" s="70" t="s">
        <v>216</v>
      </c>
      <c r="L126" s="73">
        <v>58984.55</v>
      </c>
      <c r="M126" s="73">
        <v>-66000</v>
      </c>
      <c r="N126" s="79">
        <v>7015.4499999999971</v>
      </c>
      <c r="Q126" s="77">
        <v>44560</v>
      </c>
      <c r="R126" s="70">
        <v>2981002906</v>
      </c>
      <c r="U126" s="70" t="s">
        <v>199</v>
      </c>
      <c r="V126" s="70">
        <v>7015.4499999999971</v>
      </c>
    </row>
    <row r="127" spans="1:24" x14ac:dyDescent="0.3">
      <c r="A127" s="70" t="s">
        <v>27</v>
      </c>
      <c r="B127" s="70" t="s">
        <v>21</v>
      </c>
      <c r="C127" s="70">
        <v>2981003007</v>
      </c>
      <c r="D127" s="70" t="s">
        <v>215</v>
      </c>
      <c r="E127" s="73">
        <v>39000</v>
      </c>
      <c r="F127" s="73">
        <v>-39000</v>
      </c>
      <c r="G127" s="80">
        <v>0</v>
      </c>
      <c r="I127" s="70" t="s">
        <v>21</v>
      </c>
      <c r="J127" s="70">
        <v>2981003007</v>
      </c>
      <c r="K127" s="70" t="s">
        <v>215</v>
      </c>
      <c r="L127" s="73">
        <v>24106.25</v>
      </c>
      <c r="M127" s="73">
        <v>-39000</v>
      </c>
      <c r="N127" s="79">
        <v>14893.75</v>
      </c>
      <c r="Q127" s="77">
        <v>44560</v>
      </c>
      <c r="R127" s="70">
        <v>2981003007</v>
      </c>
      <c r="U127" s="70" t="s">
        <v>199</v>
      </c>
      <c r="V127" s="70">
        <v>14893.75</v>
      </c>
    </row>
    <row r="128" spans="1:24" x14ac:dyDescent="0.3">
      <c r="A128" s="70" t="s">
        <v>27</v>
      </c>
      <c r="B128" s="70" t="s">
        <v>20</v>
      </c>
      <c r="C128" s="70">
        <v>2981003104</v>
      </c>
      <c r="D128" s="70" t="s">
        <v>214</v>
      </c>
      <c r="E128" s="73">
        <v>541000</v>
      </c>
      <c r="F128" s="73">
        <v>-541000</v>
      </c>
      <c r="G128" s="80">
        <v>0</v>
      </c>
      <c r="I128" s="70" t="s">
        <v>20</v>
      </c>
      <c r="J128" s="70">
        <v>2981003104</v>
      </c>
      <c r="K128" s="70" t="s">
        <v>214</v>
      </c>
      <c r="L128" s="73">
        <v>439174.55</v>
      </c>
      <c r="M128" s="73">
        <v>-541000</v>
      </c>
      <c r="N128" s="79">
        <v>101825.45000000001</v>
      </c>
      <c r="Q128" s="77">
        <v>44560</v>
      </c>
      <c r="R128" s="70">
        <v>2981003104</v>
      </c>
      <c r="U128" s="70" t="s">
        <v>199</v>
      </c>
      <c r="V128" s="70">
        <v>101825.45000000001</v>
      </c>
    </row>
    <row r="129" spans="1:23" x14ac:dyDescent="0.3">
      <c r="A129" s="70" t="s">
        <v>27</v>
      </c>
      <c r="B129" s="70" t="s">
        <v>19</v>
      </c>
      <c r="C129" s="70">
        <v>2981003201</v>
      </c>
      <c r="D129" s="70" t="s">
        <v>213</v>
      </c>
      <c r="E129" s="73">
        <v>284000</v>
      </c>
      <c r="F129" s="73">
        <v>-284000</v>
      </c>
      <c r="G129" s="80">
        <v>0</v>
      </c>
      <c r="I129" s="70" t="s">
        <v>19</v>
      </c>
      <c r="J129" s="70">
        <v>2981003201</v>
      </c>
      <c r="K129" s="70" t="s">
        <v>213</v>
      </c>
      <c r="L129" s="73">
        <v>217672.55</v>
      </c>
      <c r="M129" s="73">
        <v>-284000</v>
      </c>
      <c r="N129" s="79">
        <v>66327.450000000012</v>
      </c>
      <c r="Q129" s="77">
        <v>44560</v>
      </c>
      <c r="R129" s="70">
        <v>2981003201</v>
      </c>
      <c r="U129" s="70" t="s">
        <v>199</v>
      </c>
      <c r="V129" s="70">
        <v>66327.450000000012</v>
      </c>
    </row>
    <row r="130" spans="1:23" x14ac:dyDescent="0.3">
      <c r="A130" s="70" t="s">
        <v>27</v>
      </c>
      <c r="B130" s="70" t="s">
        <v>33</v>
      </c>
      <c r="C130" s="70">
        <v>2981003309</v>
      </c>
      <c r="D130" s="70" t="s">
        <v>212</v>
      </c>
      <c r="E130" s="73">
        <v>0</v>
      </c>
      <c r="F130" s="73">
        <v>0</v>
      </c>
      <c r="G130" s="80">
        <v>0</v>
      </c>
      <c r="I130" s="70" t="s">
        <v>33</v>
      </c>
      <c r="J130" s="70">
        <v>2981003309</v>
      </c>
      <c r="K130" s="70" t="s">
        <v>212</v>
      </c>
      <c r="L130" s="73">
        <v>0</v>
      </c>
      <c r="M130" s="73">
        <v>0</v>
      </c>
      <c r="N130" s="79">
        <v>0</v>
      </c>
      <c r="Q130" s="77">
        <v>44560</v>
      </c>
      <c r="R130" s="70">
        <v>2981003309</v>
      </c>
      <c r="U130" s="70" t="s">
        <v>199</v>
      </c>
      <c r="V130" s="70">
        <v>0</v>
      </c>
    </row>
    <row r="131" spans="1:23" x14ac:dyDescent="0.3">
      <c r="A131" s="70" t="s">
        <v>27</v>
      </c>
      <c r="B131" s="70" t="s">
        <v>18</v>
      </c>
      <c r="C131" s="70">
        <v>2981003406</v>
      </c>
      <c r="D131" s="70" t="s">
        <v>211</v>
      </c>
      <c r="E131" s="73">
        <v>474000</v>
      </c>
      <c r="F131" s="73">
        <v>-474000</v>
      </c>
      <c r="G131" s="80">
        <v>0</v>
      </c>
      <c r="I131" s="70" t="s">
        <v>18</v>
      </c>
      <c r="J131" s="70">
        <v>2981003406</v>
      </c>
      <c r="K131" s="70" t="s">
        <v>211</v>
      </c>
      <c r="L131" s="73">
        <v>252275.35</v>
      </c>
      <c r="M131" s="73">
        <v>-474000</v>
      </c>
      <c r="N131" s="79">
        <v>221724.65</v>
      </c>
      <c r="Q131" s="77">
        <v>44560</v>
      </c>
      <c r="R131" s="70">
        <v>2981003406</v>
      </c>
      <c r="U131" s="70" t="s">
        <v>199</v>
      </c>
      <c r="V131" s="70">
        <v>221724.65</v>
      </c>
    </row>
    <row r="132" spans="1:23" x14ac:dyDescent="0.3">
      <c r="A132" s="70" t="s">
        <v>27</v>
      </c>
      <c r="B132" s="70" t="s">
        <v>17</v>
      </c>
      <c r="C132" s="70">
        <v>2981003503</v>
      </c>
      <c r="D132" s="70" t="s">
        <v>210</v>
      </c>
      <c r="E132" s="73">
        <v>138000</v>
      </c>
      <c r="F132" s="73">
        <v>-138000</v>
      </c>
      <c r="G132" s="80">
        <v>0</v>
      </c>
      <c r="I132" s="70" t="s">
        <v>17</v>
      </c>
      <c r="J132" s="70">
        <v>2981003503</v>
      </c>
      <c r="K132" s="70" t="s">
        <v>210</v>
      </c>
      <c r="L132" s="73">
        <v>176209.8</v>
      </c>
      <c r="M132" s="73">
        <v>-138000</v>
      </c>
      <c r="N132" s="79">
        <v>-38209.799999999988</v>
      </c>
      <c r="Q132" s="77">
        <v>44560</v>
      </c>
      <c r="R132" s="70">
        <v>2981003503</v>
      </c>
      <c r="U132" s="70" t="s">
        <v>199</v>
      </c>
      <c r="V132" s="70">
        <v>-38209.799999999988</v>
      </c>
    </row>
    <row r="133" spans="1:23" x14ac:dyDescent="0.3">
      <c r="A133" s="70" t="s">
        <v>27</v>
      </c>
      <c r="B133" s="70" t="s">
        <v>16</v>
      </c>
      <c r="C133" s="70">
        <v>2981003600</v>
      </c>
      <c r="D133" s="70" t="s">
        <v>209</v>
      </c>
      <c r="E133" s="73">
        <v>50000</v>
      </c>
      <c r="F133" s="73">
        <v>-50000</v>
      </c>
      <c r="G133" s="80">
        <v>0</v>
      </c>
      <c r="I133" s="70" t="s">
        <v>16</v>
      </c>
      <c r="J133" s="70">
        <v>2981003600</v>
      </c>
      <c r="K133" s="70" t="s">
        <v>209</v>
      </c>
      <c r="L133" s="73">
        <v>38349.599999999999</v>
      </c>
      <c r="M133" s="73">
        <v>-50000</v>
      </c>
      <c r="N133" s="79">
        <v>11650.400000000001</v>
      </c>
      <c r="Q133" s="77">
        <v>44560</v>
      </c>
      <c r="R133" s="70">
        <v>2981003600</v>
      </c>
      <c r="U133" s="70" t="s">
        <v>199</v>
      </c>
      <c r="V133" s="70">
        <v>11650.400000000001</v>
      </c>
    </row>
    <row r="134" spans="1:23" x14ac:dyDescent="0.3">
      <c r="A134" s="70" t="s">
        <v>27</v>
      </c>
      <c r="B134" s="70" t="s">
        <v>15</v>
      </c>
      <c r="C134" s="70">
        <v>2981003708</v>
      </c>
      <c r="D134" s="70" t="s">
        <v>208</v>
      </c>
      <c r="E134" s="73">
        <v>452000</v>
      </c>
      <c r="F134" s="73">
        <v>-452000</v>
      </c>
      <c r="G134" s="80">
        <v>0</v>
      </c>
      <c r="I134" s="70" t="s">
        <v>15</v>
      </c>
      <c r="J134" s="70">
        <v>2981003708</v>
      </c>
      <c r="K134" s="70" t="s">
        <v>208</v>
      </c>
      <c r="L134" s="73">
        <v>289247.45</v>
      </c>
      <c r="M134" s="73">
        <v>-452000</v>
      </c>
      <c r="N134" s="79">
        <v>162752.54999999999</v>
      </c>
      <c r="Q134" s="77">
        <v>44560</v>
      </c>
      <c r="R134" s="70">
        <v>2981003708</v>
      </c>
      <c r="U134" s="70" t="s">
        <v>199</v>
      </c>
      <c r="V134" s="70">
        <v>162752.54999999999</v>
      </c>
    </row>
    <row r="135" spans="1:23" x14ac:dyDescent="0.3">
      <c r="A135" s="70" t="s">
        <v>27</v>
      </c>
      <c r="B135" s="70" t="s">
        <v>14</v>
      </c>
      <c r="C135" s="70">
        <v>2981003805</v>
      </c>
      <c r="D135" s="70" t="s">
        <v>207</v>
      </c>
      <c r="E135" s="73">
        <v>168000</v>
      </c>
      <c r="F135" s="73">
        <v>-168000</v>
      </c>
      <c r="G135" s="80">
        <v>0</v>
      </c>
      <c r="I135" s="70" t="s">
        <v>14</v>
      </c>
      <c r="J135" s="70">
        <v>2981003805</v>
      </c>
      <c r="K135" s="70" t="s">
        <v>207</v>
      </c>
      <c r="L135" s="73">
        <v>127391.2</v>
      </c>
      <c r="M135" s="73">
        <v>-168000</v>
      </c>
      <c r="N135" s="79">
        <v>40608.800000000003</v>
      </c>
      <c r="Q135" s="77">
        <v>44560</v>
      </c>
      <c r="R135" s="70">
        <v>2981003805</v>
      </c>
      <c r="U135" s="70" t="s">
        <v>199</v>
      </c>
      <c r="V135" s="70">
        <v>40608.800000000003</v>
      </c>
    </row>
    <row r="136" spans="1:23" x14ac:dyDescent="0.3">
      <c r="A136" s="70" t="s">
        <v>27</v>
      </c>
      <c r="B136" s="70" t="s">
        <v>13</v>
      </c>
      <c r="C136" s="70">
        <v>2981003902</v>
      </c>
      <c r="D136" s="70" t="s">
        <v>206</v>
      </c>
      <c r="E136" s="73">
        <v>107000</v>
      </c>
      <c r="F136" s="73">
        <v>-107000</v>
      </c>
      <c r="G136" s="80">
        <v>0</v>
      </c>
      <c r="I136" s="70" t="s">
        <v>13</v>
      </c>
      <c r="J136" s="70">
        <v>2981003902</v>
      </c>
      <c r="K136" s="70" t="s">
        <v>206</v>
      </c>
      <c r="L136" s="73">
        <v>102541.1</v>
      </c>
      <c r="M136" s="73">
        <v>-107000</v>
      </c>
      <c r="N136" s="79">
        <v>4458.8999999999942</v>
      </c>
      <c r="Q136" s="77">
        <v>44560</v>
      </c>
      <c r="R136" s="70">
        <v>2981003902</v>
      </c>
      <c r="U136" s="70" t="s">
        <v>199</v>
      </c>
      <c r="V136" s="70">
        <v>4458.8999999999996</v>
      </c>
    </row>
    <row r="137" spans="1:23" x14ac:dyDescent="0.3">
      <c r="A137" s="70" t="s">
        <v>27</v>
      </c>
      <c r="B137" s="70" t="s">
        <v>12</v>
      </c>
      <c r="C137" s="70">
        <v>2981004003</v>
      </c>
      <c r="D137" s="70" t="s">
        <v>205</v>
      </c>
      <c r="E137" s="73">
        <v>201000</v>
      </c>
      <c r="F137" s="73">
        <v>-201000</v>
      </c>
      <c r="G137" s="80">
        <v>0</v>
      </c>
      <c r="I137" s="70" t="s">
        <v>12</v>
      </c>
      <c r="J137" s="70">
        <v>2981004003</v>
      </c>
      <c r="K137" s="70" t="s">
        <v>205</v>
      </c>
      <c r="L137" s="73">
        <v>170424.3</v>
      </c>
      <c r="M137" s="73">
        <v>-201000</v>
      </c>
      <c r="N137" s="79">
        <v>30575.700000000012</v>
      </c>
      <c r="Q137" s="77">
        <v>44560</v>
      </c>
      <c r="R137" s="70">
        <v>2981004003</v>
      </c>
      <c r="U137" s="70" t="s">
        <v>199</v>
      </c>
      <c r="V137" s="70">
        <v>30575.700000000012</v>
      </c>
    </row>
    <row r="138" spans="1:23" x14ac:dyDescent="0.3">
      <c r="A138" s="70" t="s">
        <v>27</v>
      </c>
      <c r="B138" s="70" t="s">
        <v>11</v>
      </c>
      <c r="C138" s="70">
        <v>2981004100</v>
      </c>
      <c r="D138" s="70" t="s">
        <v>204</v>
      </c>
      <c r="E138" s="73">
        <v>61000</v>
      </c>
      <c r="F138" s="73">
        <v>-61000</v>
      </c>
      <c r="G138" s="80">
        <v>0</v>
      </c>
      <c r="I138" s="70" t="s">
        <v>11</v>
      </c>
      <c r="J138" s="70">
        <v>2981004100</v>
      </c>
      <c r="K138" s="70" t="s">
        <v>204</v>
      </c>
      <c r="L138" s="73">
        <v>49121.65</v>
      </c>
      <c r="M138" s="73">
        <v>-61000</v>
      </c>
      <c r="N138" s="79">
        <v>11878.349999999999</v>
      </c>
      <c r="Q138" s="77">
        <v>44560</v>
      </c>
      <c r="R138" s="70">
        <v>2981004100</v>
      </c>
      <c r="U138" s="70" t="s">
        <v>199</v>
      </c>
      <c r="V138" s="70">
        <v>11878.349999999999</v>
      </c>
    </row>
    <row r="139" spans="1:23" x14ac:dyDescent="0.3">
      <c r="A139" s="70" t="s">
        <v>27</v>
      </c>
      <c r="B139" s="70" t="s">
        <v>32</v>
      </c>
      <c r="C139" s="70">
        <v>2981004208</v>
      </c>
      <c r="D139" s="70" t="s">
        <v>203</v>
      </c>
      <c r="E139" s="73">
        <v>0</v>
      </c>
      <c r="F139" s="73">
        <v>0</v>
      </c>
      <c r="G139" s="80">
        <v>0</v>
      </c>
      <c r="I139" s="70" t="s">
        <v>32</v>
      </c>
      <c r="J139" s="70">
        <v>2981004208</v>
      </c>
      <c r="K139" s="70" t="s">
        <v>203</v>
      </c>
      <c r="L139" s="73">
        <v>0</v>
      </c>
      <c r="M139" s="73">
        <v>0</v>
      </c>
      <c r="N139" s="79">
        <v>0</v>
      </c>
      <c r="Q139" s="77">
        <v>44560</v>
      </c>
      <c r="R139" s="70">
        <v>2981004208</v>
      </c>
      <c r="U139" s="70" t="s">
        <v>199</v>
      </c>
      <c r="V139" s="70">
        <v>0</v>
      </c>
    </row>
    <row r="140" spans="1:23" x14ac:dyDescent="0.3">
      <c r="A140" s="70" t="s">
        <v>27</v>
      </c>
      <c r="B140" s="70" t="s">
        <v>4</v>
      </c>
      <c r="C140" s="70">
        <v>2981004305</v>
      </c>
      <c r="D140" s="70" t="s">
        <v>202</v>
      </c>
      <c r="E140" s="73">
        <v>474000</v>
      </c>
      <c r="F140" s="73">
        <v>-474000</v>
      </c>
      <c r="G140" s="80">
        <v>0</v>
      </c>
      <c r="H140" s="81"/>
      <c r="I140" s="70" t="s">
        <v>4</v>
      </c>
      <c r="J140" s="70">
        <v>2981004305</v>
      </c>
      <c r="K140" s="70" t="s">
        <v>202</v>
      </c>
      <c r="L140" s="73">
        <v>367517</v>
      </c>
      <c r="M140" s="73">
        <v>-474000</v>
      </c>
      <c r="N140" s="79">
        <v>106483</v>
      </c>
      <c r="Q140" s="77">
        <v>44560</v>
      </c>
      <c r="R140" s="70">
        <v>2981004305</v>
      </c>
      <c r="U140" s="70" t="s">
        <v>199</v>
      </c>
      <c r="V140" s="70">
        <v>106483</v>
      </c>
    </row>
    <row r="141" spans="1:23" x14ac:dyDescent="0.3">
      <c r="A141" s="70" t="s">
        <v>27</v>
      </c>
      <c r="B141" s="70" t="s">
        <v>2</v>
      </c>
      <c r="C141" s="70">
        <v>2981004402</v>
      </c>
      <c r="D141" s="70" t="s">
        <v>201</v>
      </c>
      <c r="E141" s="73">
        <v>344000</v>
      </c>
      <c r="F141" s="73">
        <v>-344000</v>
      </c>
      <c r="G141" s="80">
        <v>0</v>
      </c>
      <c r="I141" s="70" t="s">
        <v>2</v>
      </c>
      <c r="J141" s="70">
        <v>2981004402</v>
      </c>
      <c r="K141" s="70" t="s">
        <v>201</v>
      </c>
      <c r="L141" s="73">
        <v>264011.65000000002</v>
      </c>
      <c r="M141" s="73">
        <v>-344000</v>
      </c>
      <c r="N141" s="79">
        <v>79988.349999999977</v>
      </c>
      <c r="Q141" s="77">
        <v>44560</v>
      </c>
      <c r="R141" s="70">
        <v>2981004402</v>
      </c>
      <c r="U141" s="70" t="s">
        <v>199</v>
      </c>
      <c r="V141" s="70">
        <v>79988.349999999977</v>
      </c>
    </row>
    <row r="142" spans="1:23" x14ac:dyDescent="0.3">
      <c r="E142" s="78">
        <v>4287999.96</v>
      </c>
      <c r="F142" s="78">
        <v>-4287999.96</v>
      </c>
      <c r="G142" s="78">
        <v>0</v>
      </c>
      <c r="J142" s="70">
        <v>2970000650</v>
      </c>
      <c r="K142" s="70" t="s">
        <v>200</v>
      </c>
      <c r="L142" s="78">
        <v>3246519.5500000003</v>
      </c>
      <c r="M142" s="78">
        <v>-4287999.96</v>
      </c>
      <c r="N142" s="78">
        <v>1041480.4100000001</v>
      </c>
      <c r="Q142" s="77">
        <v>44560</v>
      </c>
      <c r="R142" s="70">
        <v>2970000650</v>
      </c>
      <c r="U142" s="70" t="s">
        <v>199</v>
      </c>
      <c r="W142" s="70">
        <v>1041480.4100000001</v>
      </c>
    </row>
    <row r="143" spans="1:23" x14ac:dyDescent="0.3">
      <c r="E143" s="76"/>
      <c r="G143" s="75"/>
    </row>
    <row r="144" spans="1:23" x14ac:dyDescent="0.3">
      <c r="E144" s="150" t="s">
        <v>198</v>
      </c>
      <c r="G144" s="75"/>
    </row>
    <row r="145" spans="2:7" x14ac:dyDescent="0.3">
      <c r="E145" s="150"/>
      <c r="F145" s="74"/>
      <c r="G145" s="74"/>
    </row>
    <row r="146" spans="2:7" x14ac:dyDescent="0.3">
      <c r="B146" s="70" t="s">
        <v>2</v>
      </c>
      <c r="C146" s="70">
        <v>2831020108</v>
      </c>
      <c r="D146" s="70" t="s">
        <v>197</v>
      </c>
      <c r="E146" s="73">
        <v>-344000</v>
      </c>
      <c r="F146" s="72"/>
      <c r="G146" s="72"/>
    </row>
    <row r="147" spans="2:7" x14ac:dyDescent="0.3">
      <c r="B147" s="70" t="s">
        <v>4</v>
      </c>
      <c r="C147" s="70">
        <v>2831021007</v>
      </c>
      <c r="D147" s="70" t="s">
        <v>196</v>
      </c>
      <c r="E147" s="73">
        <v>-474000</v>
      </c>
      <c r="F147" s="72"/>
      <c r="G147" s="72"/>
    </row>
    <row r="148" spans="2:7" x14ac:dyDescent="0.3">
      <c r="B148" s="70" t="s">
        <v>32</v>
      </c>
      <c r="D148" s="70" t="s">
        <v>195</v>
      </c>
      <c r="E148" s="73"/>
      <c r="F148" s="72"/>
      <c r="G148" s="72"/>
    </row>
    <row r="149" spans="2:7" x14ac:dyDescent="0.3">
      <c r="B149" s="70" t="s">
        <v>11</v>
      </c>
      <c r="C149" s="70">
        <v>2831021503</v>
      </c>
      <c r="D149" s="70" t="s">
        <v>194</v>
      </c>
      <c r="E149" s="73">
        <v>-61000</v>
      </c>
      <c r="F149" s="72"/>
      <c r="G149" s="72"/>
    </row>
    <row r="150" spans="2:7" x14ac:dyDescent="0.3">
      <c r="B150" s="70" t="s">
        <v>12</v>
      </c>
      <c r="C150" s="70">
        <v>2831021600</v>
      </c>
      <c r="D150" s="70" t="s">
        <v>193</v>
      </c>
      <c r="E150" s="73">
        <v>-201000</v>
      </c>
      <c r="F150" s="72"/>
      <c r="G150" s="72"/>
    </row>
    <row r="151" spans="2:7" x14ac:dyDescent="0.3">
      <c r="B151" s="70" t="s">
        <v>13</v>
      </c>
      <c r="C151" s="70">
        <v>2831020906</v>
      </c>
      <c r="D151" s="70" t="s">
        <v>192</v>
      </c>
      <c r="E151" s="73">
        <v>-107000</v>
      </c>
      <c r="F151" s="72"/>
      <c r="G151" s="72"/>
    </row>
    <row r="152" spans="2:7" x14ac:dyDescent="0.3">
      <c r="B152" s="70" t="s">
        <v>14</v>
      </c>
      <c r="C152" s="70">
        <v>2831021805</v>
      </c>
      <c r="D152" s="70" t="s">
        <v>191</v>
      </c>
      <c r="E152" s="73">
        <v>-168000</v>
      </c>
      <c r="F152" s="72"/>
      <c r="G152" s="72"/>
    </row>
    <row r="153" spans="2:7" x14ac:dyDescent="0.3">
      <c r="B153" s="70" t="s">
        <v>15</v>
      </c>
      <c r="C153" s="70">
        <v>2831020507</v>
      </c>
      <c r="D153" s="70" t="s">
        <v>190</v>
      </c>
      <c r="E153" s="73">
        <v>-452000</v>
      </c>
      <c r="F153" s="72"/>
      <c r="G153" s="72"/>
    </row>
    <row r="154" spans="2:7" x14ac:dyDescent="0.3">
      <c r="B154" s="70" t="s">
        <v>16</v>
      </c>
      <c r="C154" s="70">
        <v>2831021902</v>
      </c>
      <c r="D154" s="70" t="s">
        <v>189</v>
      </c>
      <c r="E154" s="73">
        <v>-50000</v>
      </c>
      <c r="F154" s="72"/>
      <c r="G154" s="72"/>
    </row>
    <row r="155" spans="2:7" x14ac:dyDescent="0.3">
      <c r="B155" s="70" t="s">
        <v>17</v>
      </c>
      <c r="C155" s="70">
        <v>2831022003</v>
      </c>
      <c r="D155" s="70" t="s">
        <v>188</v>
      </c>
      <c r="E155" s="73">
        <v>-138000</v>
      </c>
      <c r="F155" s="72"/>
      <c r="G155" s="72"/>
    </row>
    <row r="156" spans="2:7" x14ac:dyDescent="0.3">
      <c r="B156" s="70" t="s">
        <v>18</v>
      </c>
      <c r="C156" s="70">
        <v>2831022100</v>
      </c>
      <c r="D156" s="70" t="s">
        <v>187</v>
      </c>
      <c r="E156" s="73">
        <v>-474000</v>
      </c>
      <c r="F156" s="72"/>
      <c r="G156" s="72"/>
    </row>
    <row r="157" spans="2:7" x14ac:dyDescent="0.3">
      <c r="B157" s="70" t="s">
        <v>33</v>
      </c>
      <c r="D157" s="70" t="s">
        <v>186</v>
      </c>
      <c r="E157" s="73"/>
      <c r="F157" s="72"/>
      <c r="G157" s="72"/>
    </row>
    <row r="158" spans="2:7" x14ac:dyDescent="0.3">
      <c r="B158" s="70" t="s">
        <v>19</v>
      </c>
      <c r="C158" s="70">
        <v>2831020701</v>
      </c>
      <c r="D158" s="70" t="s">
        <v>185</v>
      </c>
      <c r="E158" s="73">
        <v>-284000</v>
      </c>
      <c r="F158" s="72"/>
      <c r="G158" s="72"/>
    </row>
    <row r="159" spans="2:7" x14ac:dyDescent="0.3">
      <c r="B159" s="70" t="s">
        <v>20</v>
      </c>
      <c r="C159" s="70">
        <v>2831022402</v>
      </c>
      <c r="D159" s="70" t="s">
        <v>184</v>
      </c>
      <c r="E159" s="73">
        <v>-541000</v>
      </c>
      <c r="F159" s="72"/>
      <c r="G159" s="72"/>
    </row>
    <row r="160" spans="2:7" x14ac:dyDescent="0.3">
      <c r="B160" s="70" t="s">
        <v>21</v>
      </c>
      <c r="C160" s="70">
        <v>2831022550</v>
      </c>
      <c r="D160" s="70" t="s">
        <v>183</v>
      </c>
      <c r="E160" s="73">
        <v>-39000</v>
      </c>
      <c r="F160" s="72"/>
      <c r="G160" s="72"/>
    </row>
    <row r="161" spans="2:7" x14ac:dyDescent="0.3">
      <c r="B161" s="70" t="s">
        <v>22</v>
      </c>
      <c r="C161" s="70">
        <v>2831020809</v>
      </c>
      <c r="D161" s="70" t="s">
        <v>182</v>
      </c>
      <c r="E161" s="73">
        <v>-66000</v>
      </c>
      <c r="F161" s="72"/>
      <c r="G161" s="72"/>
    </row>
    <row r="162" spans="2:7" x14ac:dyDescent="0.3">
      <c r="B162" s="70" t="s">
        <v>23</v>
      </c>
      <c r="C162" s="70">
        <v>2831020205</v>
      </c>
      <c r="D162" s="70" t="s">
        <v>181</v>
      </c>
      <c r="E162" s="73">
        <v>-498000</v>
      </c>
      <c r="F162" s="72"/>
      <c r="G162" s="72"/>
    </row>
    <row r="163" spans="2:7" x14ac:dyDescent="0.3">
      <c r="B163" s="70" t="s">
        <v>24</v>
      </c>
      <c r="C163" s="70">
        <v>2831022607</v>
      </c>
      <c r="D163" s="70" t="s">
        <v>180</v>
      </c>
      <c r="E163" s="73">
        <v>-107000</v>
      </c>
      <c r="F163" s="72"/>
      <c r="G163" s="72"/>
    </row>
    <row r="164" spans="2:7" x14ac:dyDescent="0.3">
      <c r="B164" s="70" t="s">
        <v>25</v>
      </c>
      <c r="C164" s="70">
        <v>2831021708</v>
      </c>
      <c r="D164" s="70" t="s">
        <v>179</v>
      </c>
      <c r="E164" s="73">
        <v>-283999.96000000002</v>
      </c>
      <c r="F164" s="72"/>
      <c r="G164" s="72"/>
    </row>
    <row r="165" spans="2:7" x14ac:dyDescent="0.3">
      <c r="E165" s="71">
        <v>-4287999.96</v>
      </c>
      <c r="F165" s="71"/>
      <c r="G165" s="71"/>
    </row>
  </sheetData>
  <mergeCells count="7">
    <mergeCell ref="M120:M121"/>
    <mergeCell ref="N120:N121"/>
    <mergeCell ref="E144:E145"/>
    <mergeCell ref="E120:E121"/>
    <mergeCell ref="F120:F121"/>
    <mergeCell ref="G120:G121"/>
    <mergeCell ref="L120:L12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2A54-76EC-464B-96A9-8AF36CC7B159}">
  <dimension ref="A1:D121"/>
  <sheetViews>
    <sheetView topLeftCell="A17" workbookViewId="0">
      <selection activeCell="F24" sqref="F24:I24"/>
    </sheetView>
  </sheetViews>
  <sheetFormatPr defaultRowHeight="14.4" x14ac:dyDescent="0.3"/>
  <sheetData>
    <row r="1" spans="1:4" x14ac:dyDescent="0.3">
      <c r="A1" t="s">
        <v>390</v>
      </c>
      <c r="B1" t="s">
        <v>0</v>
      </c>
      <c r="C1" t="s">
        <v>389</v>
      </c>
      <c r="D1" t="s">
        <v>8</v>
      </c>
    </row>
    <row r="2" spans="1:4" x14ac:dyDescent="0.3">
      <c r="A2" t="s">
        <v>388</v>
      </c>
      <c r="B2" t="s">
        <v>2</v>
      </c>
      <c r="C2" t="s">
        <v>369</v>
      </c>
      <c r="D2">
        <v>202</v>
      </c>
    </row>
    <row r="3" spans="1:4" x14ac:dyDescent="0.3">
      <c r="A3" t="s">
        <v>388</v>
      </c>
      <c r="B3" t="s">
        <v>4</v>
      </c>
      <c r="C3" t="s">
        <v>369</v>
      </c>
      <c r="D3">
        <v>1579</v>
      </c>
    </row>
    <row r="4" spans="1:4" x14ac:dyDescent="0.3">
      <c r="A4" t="s">
        <v>388</v>
      </c>
      <c r="B4" t="s">
        <v>32</v>
      </c>
      <c r="C4" t="s">
        <v>369</v>
      </c>
      <c r="D4">
        <v>108</v>
      </c>
    </row>
    <row r="5" spans="1:4" x14ac:dyDescent="0.3">
      <c r="A5" t="s">
        <v>388</v>
      </c>
      <c r="B5" t="s">
        <v>11</v>
      </c>
      <c r="C5" t="s">
        <v>369</v>
      </c>
      <c r="D5">
        <v>647</v>
      </c>
    </row>
    <row r="6" spans="1:4" x14ac:dyDescent="0.3">
      <c r="A6" t="s">
        <v>388</v>
      </c>
      <c r="B6" t="s">
        <v>12</v>
      </c>
      <c r="C6" t="s">
        <v>369</v>
      </c>
      <c r="D6">
        <v>2561</v>
      </c>
    </row>
    <row r="7" spans="1:4" x14ac:dyDescent="0.3">
      <c r="A7" t="s">
        <v>388</v>
      </c>
      <c r="B7" t="s">
        <v>14</v>
      </c>
      <c r="C7" t="s">
        <v>369</v>
      </c>
      <c r="D7">
        <v>53</v>
      </c>
    </row>
    <row r="8" spans="1:4" x14ac:dyDescent="0.3">
      <c r="A8" t="s">
        <v>388</v>
      </c>
      <c r="B8" t="s">
        <v>15</v>
      </c>
      <c r="C8" t="s">
        <v>369</v>
      </c>
      <c r="D8">
        <v>1793</v>
      </c>
    </row>
    <row r="9" spans="1:4" x14ac:dyDescent="0.3">
      <c r="A9" t="s">
        <v>388</v>
      </c>
      <c r="B9" t="s">
        <v>16</v>
      </c>
      <c r="C9" t="s">
        <v>369</v>
      </c>
      <c r="D9">
        <v>2216</v>
      </c>
    </row>
    <row r="10" spans="1:4" x14ac:dyDescent="0.3">
      <c r="A10" t="s">
        <v>388</v>
      </c>
      <c r="B10" t="s">
        <v>17</v>
      </c>
      <c r="C10" t="s">
        <v>369</v>
      </c>
      <c r="D10">
        <v>2392</v>
      </c>
    </row>
    <row r="11" spans="1:4" x14ac:dyDescent="0.3">
      <c r="A11" t="s">
        <v>388</v>
      </c>
      <c r="B11" t="s">
        <v>18</v>
      </c>
      <c r="C11" t="s">
        <v>369</v>
      </c>
      <c r="D11">
        <v>322</v>
      </c>
    </row>
    <row r="12" spans="1:4" x14ac:dyDescent="0.3">
      <c r="A12" t="s">
        <v>388</v>
      </c>
      <c r="B12" t="s">
        <v>19</v>
      </c>
      <c r="C12" t="s">
        <v>369</v>
      </c>
      <c r="D12">
        <v>817</v>
      </c>
    </row>
    <row r="13" spans="1:4" x14ac:dyDescent="0.3">
      <c r="A13" t="s">
        <v>388</v>
      </c>
      <c r="B13" t="s">
        <v>20</v>
      </c>
      <c r="C13" t="s">
        <v>369</v>
      </c>
      <c r="D13">
        <v>4390</v>
      </c>
    </row>
    <row r="14" spans="1:4" x14ac:dyDescent="0.3">
      <c r="A14" t="s">
        <v>388</v>
      </c>
      <c r="B14" t="s">
        <v>21</v>
      </c>
      <c r="C14" t="s">
        <v>369</v>
      </c>
      <c r="D14">
        <v>668</v>
      </c>
    </row>
    <row r="15" spans="1:4" x14ac:dyDescent="0.3">
      <c r="A15" t="s">
        <v>388</v>
      </c>
      <c r="B15" t="s">
        <v>23</v>
      </c>
      <c r="C15" t="s">
        <v>369</v>
      </c>
      <c r="D15">
        <v>782</v>
      </c>
    </row>
    <row r="16" spans="1:4" x14ac:dyDescent="0.3">
      <c r="A16" t="s">
        <v>388</v>
      </c>
      <c r="B16" t="s">
        <v>24</v>
      </c>
      <c r="C16" t="s">
        <v>369</v>
      </c>
      <c r="D16">
        <v>677</v>
      </c>
    </row>
    <row r="17" spans="1:4" x14ac:dyDescent="0.3">
      <c r="A17" t="s">
        <v>388</v>
      </c>
      <c r="B17" t="s">
        <v>25</v>
      </c>
      <c r="C17" t="s">
        <v>369</v>
      </c>
      <c r="D17">
        <v>1215</v>
      </c>
    </row>
    <row r="18" spans="1:4" x14ac:dyDescent="0.3">
      <c r="A18" t="s">
        <v>388</v>
      </c>
      <c r="B18" t="s">
        <v>371</v>
      </c>
      <c r="C18" t="s">
        <v>369</v>
      </c>
      <c r="D18">
        <v>3693</v>
      </c>
    </row>
    <row r="19" spans="1:4" x14ac:dyDescent="0.3">
      <c r="A19" t="s">
        <v>9</v>
      </c>
      <c r="B19" t="s">
        <v>2</v>
      </c>
      <c r="C19" t="s">
        <v>369</v>
      </c>
      <c r="D19">
        <v>9583</v>
      </c>
    </row>
    <row r="20" spans="1:4" x14ac:dyDescent="0.3">
      <c r="A20" t="s">
        <v>9</v>
      </c>
      <c r="B20" t="s">
        <v>4</v>
      </c>
      <c r="C20" t="s">
        <v>369</v>
      </c>
      <c r="D20">
        <v>13340</v>
      </c>
    </row>
    <row r="21" spans="1:4" x14ac:dyDescent="0.3">
      <c r="A21" t="s">
        <v>9</v>
      </c>
      <c r="B21" t="s">
        <v>11</v>
      </c>
      <c r="C21" t="s">
        <v>369</v>
      </c>
      <c r="D21">
        <v>1783</v>
      </c>
    </row>
    <row r="22" spans="1:4" x14ac:dyDescent="0.3">
      <c r="A22" t="s">
        <v>9</v>
      </c>
      <c r="B22" t="s">
        <v>12</v>
      </c>
      <c r="C22" t="s">
        <v>369</v>
      </c>
      <c r="D22">
        <v>6186</v>
      </c>
    </row>
    <row r="23" spans="1:4" x14ac:dyDescent="0.3">
      <c r="A23" t="s">
        <v>9</v>
      </c>
      <c r="B23" t="s">
        <v>13</v>
      </c>
      <c r="C23" t="s">
        <v>369</v>
      </c>
      <c r="D23">
        <v>3722</v>
      </c>
    </row>
    <row r="24" spans="1:4" x14ac:dyDescent="0.3">
      <c r="A24" t="s">
        <v>9</v>
      </c>
      <c r="B24" t="s">
        <v>14</v>
      </c>
      <c r="C24" t="s">
        <v>369</v>
      </c>
      <c r="D24">
        <v>4624</v>
      </c>
    </row>
    <row r="25" spans="1:4" x14ac:dyDescent="0.3">
      <c r="A25" t="s">
        <v>9</v>
      </c>
      <c r="B25" t="s">
        <v>15</v>
      </c>
      <c r="C25" t="s">
        <v>369</v>
      </c>
      <c r="D25">
        <v>10499</v>
      </c>
    </row>
    <row r="26" spans="1:4" x14ac:dyDescent="0.3">
      <c r="A26" t="s">
        <v>9</v>
      </c>
      <c r="B26" t="s">
        <v>16</v>
      </c>
      <c r="C26" t="s">
        <v>369</v>
      </c>
      <c r="D26">
        <v>1392</v>
      </c>
    </row>
    <row r="27" spans="1:4" x14ac:dyDescent="0.3">
      <c r="A27" t="s">
        <v>9</v>
      </c>
      <c r="B27" t="s">
        <v>17</v>
      </c>
      <c r="C27" t="s">
        <v>369</v>
      </c>
      <c r="D27">
        <v>6396</v>
      </c>
    </row>
    <row r="28" spans="1:4" x14ac:dyDescent="0.3">
      <c r="A28" t="s">
        <v>9</v>
      </c>
      <c r="B28" t="s">
        <v>18</v>
      </c>
      <c r="C28" t="s">
        <v>369</v>
      </c>
      <c r="D28">
        <v>9157</v>
      </c>
    </row>
    <row r="29" spans="1:4" x14ac:dyDescent="0.3">
      <c r="A29" t="s">
        <v>9</v>
      </c>
      <c r="B29" t="s">
        <v>19</v>
      </c>
      <c r="C29" t="s">
        <v>369</v>
      </c>
      <c r="D29">
        <v>7901</v>
      </c>
    </row>
    <row r="30" spans="1:4" x14ac:dyDescent="0.3">
      <c r="A30" t="s">
        <v>9</v>
      </c>
      <c r="B30" t="s">
        <v>20</v>
      </c>
      <c r="C30" t="s">
        <v>369</v>
      </c>
      <c r="D30">
        <v>15941</v>
      </c>
    </row>
    <row r="31" spans="1:4" x14ac:dyDescent="0.3">
      <c r="A31" t="s">
        <v>9</v>
      </c>
      <c r="B31" t="s">
        <v>21</v>
      </c>
      <c r="C31" t="s">
        <v>369</v>
      </c>
      <c r="D31">
        <v>875</v>
      </c>
    </row>
    <row r="32" spans="1:4" x14ac:dyDescent="0.3">
      <c r="A32" t="s">
        <v>9</v>
      </c>
      <c r="B32" t="s">
        <v>22</v>
      </c>
      <c r="C32" t="s">
        <v>369</v>
      </c>
      <c r="D32">
        <v>2141</v>
      </c>
    </row>
    <row r="33" spans="1:4" x14ac:dyDescent="0.3">
      <c r="A33" t="s">
        <v>9</v>
      </c>
      <c r="B33" t="s">
        <v>23</v>
      </c>
      <c r="C33" t="s">
        <v>369</v>
      </c>
      <c r="D33">
        <v>14275</v>
      </c>
    </row>
    <row r="34" spans="1:4" x14ac:dyDescent="0.3">
      <c r="A34" t="s">
        <v>9</v>
      </c>
      <c r="B34" t="s">
        <v>24</v>
      </c>
      <c r="C34" t="s">
        <v>369</v>
      </c>
      <c r="D34">
        <v>2286</v>
      </c>
    </row>
    <row r="35" spans="1:4" x14ac:dyDescent="0.3">
      <c r="A35" t="s">
        <v>9</v>
      </c>
      <c r="B35" t="s">
        <v>25</v>
      </c>
      <c r="C35" t="s">
        <v>369</v>
      </c>
      <c r="D35">
        <v>7740</v>
      </c>
    </row>
    <row r="36" spans="1:4" x14ac:dyDescent="0.3">
      <c r="A36" t="s">
        <v>387</v>
      </c>
      <c r="B36" t="s">
        <v>32</v>
      </c>
      <c r="C36" t="s">
        <v>369</v>
      </c>
      <c r="D36">
        <v>1790</v>
      </c>
    </row>
    <row r="37" spans="1:4" x14ac:dyDescent="0.3">
      <c r="A37" t="s">
        <v>387</v>
      </c>
      <c r="B37" t="s">
        <v>11</v>
      </c>
      <c r="C37" t="s">
        <v>369</v>
      </c>
      <c r="D37">
        <v>914</v>
      </c>
    </row>
    <row r="38" spans="1:4" x14ac:dyDescent="0.3">
      <c r="A38" t="s">
        <v>387</v>
      </c>
      <c r="B38" t="s">
        <v>12</v>
      </c>
      <c r="C38" t="s">
        <v>369</v>
      </c>
      <c r="D38">
        <v>2775</v>
      </c>
    </row>
    <row r="39" spans="1:4" x14ac:dyDescent="0.3">
      <c r="A39" t="s">
        <v>387</v>
      </c>
      <c r="B39" t="s">
        <v>14</v>
      </c>
      <c r="C39" t="s">
        <v>369</v>
      </c>
      <c r="D39">
        <v>144</v>
      </c>
    </row>
    <row r="40" spans="1:4" x14ac:dyDescent="0.3">
      <c r="A40" t="s">
        <v>387</v>
      </c>
      <c r="B40" t="s">
        <v>16</v>
      </c>
      <c r="C40" t="s">
        <v>369</v>
      </c>
      <c r="D40">
        <v>821</v>
      </c>
    </row>
    <row r="41" spans="1:4" x14ac:dyDescent="0.3">
      <c r="A41" t="s">
        <v>387</v>
      </c>
      <c r="B41" t="s">
        <v>17</v>
      </c>
      <c r="C41" t="s">
        <v>369</v>
      </c>
      <c r="D41">
        <v>2245</v>
      </c>
    </row>
    <row r="42" spans="1:4" x14ac:dyDescent="0.3">
      <c r="A42" t="s">
        <v>387</v>
      </c>
      <c r="B42" t="s">
        <v>19</v>
      </c>
      <c r="C42" t="s">
        <v>369</v>
      </c>
      <c r="D42">
        <v>1420</v>
      </c>
    </row>
    <row r="43" spans="1:4" x14ac:dyDescent="0.3">
      <c r="A43" t="s">
        <v>387</v>
      </c>
      <c r="B43" t="s">
        <v>21</v>
      </c>
      <c r="C43" t="s">
        <v>369</v>
      </c>
      <c r="D43">
        <v>1530</v>
      </c>
    </row>
    <row r="44" spans="1:4" x14ac:dyDescent="0.3">
      <c r="A44" t="s">
        <v>387</v>
      </c>
      <c r="B44" t="s">
        <v>24</v>
      </c>
      <c r="C44" t="s">
        <v>369</v>
      </c>
      <c r="D44">
        <v>2276</v>
      </c>
    </row>
    <row r="45" spans="1:4" x14ac:dyDescent="0.3">
      <c r="A45" t="s">
        <v>387</v>
      </c>
      <c r="B45" t="s">
        <v>25</v>
      </c>
      <c r="C45" t="s">
        <v>369</v>
      </c>
      <c r="D45">
        <v>6140</v>
      </c>
    </row>
    <row r="46" spans="1:4" x14ac:dyDescent="0.3">
      <c r="A46" t="s">
        <v>386</v>
      </c>
      <c r="B46" t="s">
        <v>2</v>
      </c>
      <c r="C46" t="s">
        <v>369</v>
      </c>
      <c r="D46">
        <v>49</v>
      </c>
    </row>
    <row r="47" spans="1:4" x14ac:dyDescent="0.3">
      <c r="A47" t="s">
        <v>386</v>
      </c>
      <c r="B47" t="s">
        <v>15</v>
      </c>
      <c r="C47" t="s">
        <v>369</v>
      </c>
      <c r="D47">
        <v>335</v>
      </c>
    </row>
    <row r="48" spans="1:4" x14ac:dyDescent="0.3">
      <c r="A48" t="s">
        <v>386</v>
      </c>
      <c r="B48" t="s">
        <v>20</v>
      </c>
      <c r="C48" t="s">
        <v>369</v>
      </c>
      <c r="D48">
        <v>486</v>
      </c>
    </row>
    <row r="49" spans="1:4" x14ac:dyDescent="0.3">
      <c r="A49" t="s">
        <v>386</v>
      </c>
      <c r="B49" t="s">
        <v>23</v>
      </c>
      <c r="C49" t="s">
        <v>369</v>
      </c>
      <c r="D49">
        <v>351</v>
      </c>
    </row>
    <row r="50" spans="1:4" x14ac:dyDescent="0.3">
      <c r="A50" t="s">
        <v>384</v>
      </c>
      <c r="B50" t="s">
        <v>2</v>
      </c>
      <c r="C50" t="s">
        <v>369</v>
      </c>
      <c r="D50">
        <v>4631</v>
      </c>
    </row>
    <row r="51" spans="1:4" x14ac:dyDescent="0.3">
      <c r="A51" t="s">
        <v>384</v>
      </c>
      <c r="B51" t="s">
        <v>4</v>
      </c>
      <c r="C51" t="s">
        <v>369</v>
      </c>
      <c r="D51">
        <v>7090</v>
      </c>
    </row>
    <row r="52" spans="1:4" x14ac:dyDescent="0.3">
      <c r="A52" t="s">
        <v>384</v>
      </c>
      <c r="B52" t="s">
        <v>32</v>
      </c>
      <c r="C52" t="s">
        <v>369</v>
      </c>
      <c r="D52">
        <v>7250</v>
      </c>
    </row>
    <row r="53" spans="1:4" x14ac:dyDescent="0.3">
      <c r="A53" t="s">
        <v>384</v>
      </c>
      <c r="B53" t="s">
        <v>11</v>
      </c>
      <c r="C53" t="s">
        <v>369</v>
      </c>
      <c r="D53">
        <v>7716</v>
      </c>
    </row>
    <row r="54" spans="1:4" x14ac:dyDescent="0.3">
      <c r="A54" t="s">
        <v>384</v>
      </c>
      <c r="B54" t="s">
        <v>12</v>
      </c>
      <c r="C54" t="s">
        <v>369</v>
      </c>
      <c r="D54">
        <v>13224</v>
      </c>
    </row>
    <row r="55" spans="1:4" x14ac:dyDescent="0.3">
      <c r="A55" t="s">
        <v>384</v>
      </c>
      <c r="B55" t="s">
        <v>13</v>
      </c>
      <c r="C55" t="s">
        <v>369</v>
      </c>
      <c r="D55">
        <v>3735</v>
      </c>
    </row>
    <row r="56" spans="1:4" x14ac:dyDescent="0.3">
      <c r="A56" t="s">
        <v>384</v>
      </c>
      <c r="B56" t="s">
        <v>14</v>
      </c>
      <c r="C56" t="s">
        <v>369</v>
      </c>
      <c r="D56">
        <v>2259</v>
      </c>
    </row>
    <row r="57" spans="1:4" x14ac:dyDescent="0.3">
      <c r="A57" t="s">
        <v>384</v>
      </c>
      <c r="B57" t="s">
        <v>15</v>
      </c>
      <c r="C57" t="s">
        <v>369</v>
      </c>
      <c r="D57">
        <v>3442</v>
      </c>
    </row>
    <row r="58" spans="1:4" x14ac:dyDescent="0.3">
      <c r="A58" t="s">
        <v>384</v>
      </c>
      <c r="B58" t="s">
        <v>16</v>
      </c>
      <c r="C58" t="s">
        <v>369</v>
      </c>
      <c r="D58">
        <v>4107</v>
      </c>
    </row>
    <row r="59" spans="1:4" x14ac:dyDescent="0.3">
      <c r="A59" t="s">
        <v>384</v>
      </c>
      <c r="B59" t="s">
        <v>17</v>
      </c>
      <c r="C59" t="s">
        <v>369</v>
      </c>
      <c r="D59">
        <v>18087</v>
      </c>
    </row>
    <row r="60" spans="1:4" x14ac:dyDescent="0.3">
      <c r="A60" t="s">
        <v>384</v>
      </c>
      <c r="B60" t="s">
        <v>18</v>
      </c>
      <c r="C60" t="s">
        <v>369</v>
      </c>
      <c r="D60">
        <v>6057</v>
      </c>
    </row>
    <row r="61" spans="1:4" x14ac:dyDescent="0.3">
      <c r="A61" t="s">
        <v>385</v>
      </c>
      <c r="B61" t="s">
        <v>33</v>
      </c>
      <c r="C61" t="s">
        <v>369</v>
      </c>
      <c r="D61">
        <v>75</v>
      </c>
    </row>
    <row r="62" spans="1:4" x14ac:dyDescent="0.3">
      <c r="A62" t="s">
        <v>384</v>
      </c>
      <c r="B62" t="s">
        <v>19</v>
      </c>
      <c r="C62" t="s">
        <v>369</v>
      </c>
      <c r="D62">
        <v>12276</v>
      </c>
    </row>
    <row r="63" spans="1:4" x14ac:dyDescent="0.3">
      <c r="A63" t="s">
        <v>384</v>
      </c>
      <c r="B63" t="s">
        <v>20</v>
      </c>
      <c r="C63" t="s">
        <v>369</v>
      </c>
      <c r="D63">
        <v>7488</v>
      </c>
    </row>
    <row r="64" spans="1:4" x14ac:dyDescent="0.3">
      <c r="A64" t="s">
        <v>384</v>
      </c>
      <c r="B64" t="s">
        <v>21</v>
      </c>
      <c r="C64" t="s">
        <v>369</v>
      </c>
      <c r="D64">
        <v>5616</v>
      </c>
    </row>
    <row r="65" spans="1:4" x14ac:dyDescent="0.3">
      <c r="A65" t="s">
        <v>384</v>
      </c>
      <c r="B65" t="s">
        <v>22</v>
      </c>
      <c r="C65" t="s">
        <v>369</v>
      </c>
      <c r="D65">
        <v>2705</v>
      </c>
    </row>
    <row r="66" spans="1:4" x14ac:dyDescent="0.3">
      <c r="A66" t="s">
        <v>384</v>
      </c>
      <c r="B66" t="s">
        <v>23</v>
      </c>
      <c r="C66" t="s">
        <v>369</v>
      </c>
      <c r="D66">
        <v>3578</v>
      </c>
    </row>
    <row r="67" spans="1:4" x14ac:dyDescent="0.3">
      <c r="A67" t="s">
        <v>384</v>
      </c>
      <c r="B67" t="s">
        <v>24</v>
      </c>
      <c r="C67" t="s">
        <v>369</v>
      </c>
      <c r="D67">
        <v>14244</v>
      </c>
    </row>
    <row r="68" spans="1:4" x14ac:dyDescent="0.3">
      <c r="A68" t="s">
        <v>384</v>
      </c>
      <c r="B68" t="s">
        <v>25</v>
      </c>
      <c r="C68" t="s">
        <v>369</v>
      </c>
      <c r="D68">
        <v>72754</v>
      </c>
    </row>
    <row r="69" spans="1:4" x14ac:dyDescent="0.3">
      <c r="A69" t="s">
        <v>373</v>
      </c>
      <c r="B69" t="s">
        <v>23</v>
      </c>
      <c r="C69" t="s">
        <v>383</v>
      </c>
      <c r="D69">
        <v>391</v>
      </c>
    </row>
    <row r="70" spans="1:4" x14ac:dyDescent="0.3">
      <c r="A70" t="s">
        <v>373</v>
      </c>
      <c r="B70" t="s">
        <v>2</v>
      </c>
      <c r="C70" t="s">
        <v>382</v>
      </c>
      <c r="D70">
        <v>7</v>
      </c>
    </row>
    <row r="71" spans="1:4" x14ac:dyDescent="0.3">
      <c r="A71" t="s">
        <v>373</v>
      </c>
      <c r="B71" t="s">
        <v>12</v>
      </c>
      <c r="C71" t="s">
        <v>382</v>
      </c>
      <c r="D71">
        <v>125</v>
      </c>
    </row>
    <row r="72" spans="1:4" x14ac:dyDescent="0.3">
      <c r="A72" t="s">
        <v>373</v>
      </c>
      <c r="B72" t="s">
        <v>15</v>
      </c>
      <c r="C72" t="s">
        <v>382</v>
      </c>
      <c r="D72">
        <v>2691</v>
      </c>
    </row>
    <row r="73" spans="1:4" x14ac:dyDescent="0.3">
      <c r="A73" t="s">
        <v>373</v>
      </c>
      <c r="B73" t="s">
        <v>17</v>
      </c>
      <c r="C73" t="s">
        <v>382</v>
      </c>
      <c r="D73">
        <v>5122</v>
      </c>
    </row>
    <row r="74" spans="1:4" x14ac:dyDescent="0.3">
      <c r="A74" t="s">
        <v>373</v>
      </c>
      <c r="B74" t="s">
        <v>19</v>
      </c>
      <c r="C74" t="s">
        <v>382</v>
      </c>
      <c r="D74">
        <v>1248</v>
      </c>
    </row>
    <row r="75" spans="1:4" x14ac:dyDescent="0.3">
      <c r="A75" t="s">
        <v>373</v>
      </c>
      <c r="B75" t="s">
        <v>20</v>
      </c>
      <c r="C75" t="s">
        <v>382</v>
      </c>
      <c r="D75">
        <v>113</v>
      </c>
    </row>
    <row r="76" spans="1:4" x14ac:dyDescent="0.3">
      <c r="A76" t="s">
        <v>373</v>
      </c>
      <c r="B76" t="s">
        <v>21</v>
      </c>
      <c r="C76" t="s">
        <v>382</v>
      </c>
      <c r="D76">
        <v>555</v>
      </c>
    </row>
    <row r="77" spans="1:4" x14ac:dyDescent="0.3">
      <c r="A77" t="s">
        <v>373</v>
      </c>
      <c r="B77" t="s">
        <v>23</v>
      </c>
      <c r="C77" t="s">
        <v>382</v>
      </c>
      <c r="D77">
        <v>41</v>
      </c>
    </row>
    <row r="78" spans="1:4" x14ac:dyDescent="0.3">
      <c r="A78" t="s">
        <v>373</v>
      </c>
      <c r="B78" t="s">
        <v>25</v>
      </c>
      <c r="C78" t="s">
        <v>382</v>
      </c>
      <c r="D78">
        <v>679</v>
      </c>
    </row>
    <row r="79" spans="1:4" x14ac:dyDescent="0.3">
      <c r="A79" t="s">
        <v>373</v>
      </c>
      <c r="B79" t="s">
        <v>4</v>
      </c>
      <c r="C79" t="s">
        <v>381</v>
      </c>
      <c r="D79">
        <v>6</v>
      </c>
    </row>
    <row r="80" spans="1:4" x14ac:dyDescent="0.3">
      <c r="A80" t="s">
        <v>373</v>
      </c>
      <c r="B80" t="s">
        <v>32</v>
      </c>
      <c r="C80" t="s">
        <v>381</v>
      </c>
      <c r="D80">
        <v>5</v>
      </c>
    </row>
    <row r="81" spans="1:4" x14ac:dyDescent="0.3">
      <c r="A81" t="s">
        <v>373</v>
      </c>
      <c r="B81" t="s">
        <v>14</v>
      </c>
      <c r="C81" t="s">
        <v>381</v>
      </c>
      <c r="D81">
        <v>4</v>
      </c>
    </row>
    <row r="82" spans="1:4" x14ac:dyDescent="0.3">
      <c r="A82" t="s">
        <v>373</v>
      </c>
      <c r="B82" t="s">
        <v>19</v>
      </c>
      <c r="C82" t="s">
        <v>381</v>
      </c>
      <c r="D82">
        <v>4</v>
      </c>
    </row>
    <row r="83" spans="1:4" x14ac:dyDescent="0.3">
      <c r="A83" t="s">
        <v>373</v>
      </c>
      <c r="B83" t="s">
        <v>24</v>
      </c>
      <c r="C83" t="s">
        <v>380</v>
      </c>
      <c r="D83">
        <v>122</v>
      </c>
    </row>
    <row r="84" spans="1:4" x14ac:dyDescent="0.3">
      <c r="A84" t="s">
        <v>373</v>
      </c>
      <c r="B84" t="s">
        <v>2</v>
      </c>
      <c r="C84" t="s">
        <v>379</v>
      </c>
      <c r="D84">
        <v>17</v>
      </c>
    </row>
    <row r="85" spans="1:4" x14ac:dyDescent="0.3">
      <c r="A85" t="s">
        <v>373</v>
      </c>
      <c r="B85" t="s">
        <v>11</v>
      </c>
      <c r="C85" t="s">
        <v>379</v>
      </c>
      <c r="D85">
        <v>3026</v>
      </c>
    </row>
    <row r="86" spans="1:4" x14ac:dyDescent="0.3">
      <c r="A86" t="s">
        <v>373</v>
      </c>
      <c r="B86" t="s">
        <v>12</v>
      </c>
      <c r="C86" t="s">
        <v>379</v>
      </c>
      <c r="D86">
        <v>5684</v>
      </c>
    </row>
    <row r="87" spans="1:4" x14ac:dyDescent="0.3">
      <c r="A87" t="s">
        <v>373</v>
      </c>
      <c r="B87" t="s">
        <v>15</v>
      </c>
      <c r="C87" t="s">
        <v>379</v>
      </c>
      <c r="D87">
        <v>7300</v>
      </c>
    </row>
    <row r="88" spans="1:4" x14ac:dyDescent="0.3">
      <c r="A88" t="s">
        <v>373</v>
      </c>
      <c r="B88" t="s">
        <v>17</v>
      </c>
      <c r="C88" t="s">
        <v>379</v>
      </c>
      <c r="D88">
        <v>1209</v>
      </c>
    </row>
    <row r="89" spans="1:4" x14ac:dyDescent="0.3">
      <c r="A89" t="s">
        <v>373</v>
      </c>
      <c r="B89" t="s">
        <v>33</v>
      </c>
      <c r="C89" t="s">
        <v>379</v>
      </c>
      <c r="D89">
        <v>8</v>
      </c>
    </row>
    <row r="90" spans="1:4" x14ac:dyDescent="0.3">
      <c r="A90" t="s">
        <v>373</v>
      </c>
      <c r="B90" t="s">
        <v>19</v>
      </c>
      <c r="C90" t="s">
        <v>379</v>
      </c>
      <c r="D90">
        <v>8320</v>
      </c>
    </row>
    <row r="91" spans="1:4" x14ac:dyDescent="0.3">
      <c r="A91" t="s">
        <v>373</v>
      </c>
      <c r="B91" t="s">
        <v>21</v>
      </c>
      <c r="C91" t="s">
        <v>379</v>
      </c>
      <c r="D91">
        <v>2439</v>
      </c>
    </row>
    <row r="92" spans="1:4" x14ac:dyDescent="0.3">
      <c r="A92" t="s">
        <v>373</v>
      </c>
      <c r="B92" t="s">
        <v>23</v>
      </c>
      <c r="C92" t="s">
        <v>379</v>
      </c>
      <c r="D92">
        <v>3531</v>
      </c>
    </row>
    <row r="93" spans="1:4" x14ac:dyDescent="0.3">
      <c r="A93" t="s">
        <v>373</v>
      </c>
      <c r="B93" t="s">
        <v>25</v>
      </c>
      <c r="C93" t="s">
        <v>379</v>
      </c>
      <c r="D93">
        <v>20436</v>
      </c>
    </row>
    <row r="94" spans="1:4" x14ac:dyDescent="0.3">
      <c r="A94" t="s">
        <v>373</v>
      </c>
      <c r="B94" t="s">
        <v>11</v>
      </c>
      <c r="C94" t="s">
        <v>378</v>
      </c>
      <c r="D94">
        <v>96</v>
      </c>
    </row>
    <row r="95" spans="1:4" x14ac:dyDescent="0.3">
      <c r="A95" t="s">
        <v>373</v>
      </c>
      <c r="B95" t="s">
        <v>15</v>
      </c>
      <c r="C95" t="s">
        <v>378</v>
      </c>
      <c r="D95">
        <v>219</v>
      </c>
    </row>
    <row r="96" spans="1:4" x14ac:dyDescent="0.3">
      <c r="A96" t="s">
        <v>373</v>
      </c>
      <c r="B96" t="s">
        <v>17</v>
      </c>
      <c r="C96" t="s">
        <v>378</v>
      </c>
      <c r="D96">
        <v>123</v>
      </c>
    </row>
    <row r="97" spans="1:4" x14ac:dyDescent="0.3">
      <c r="A97" t="s">
        <v>373</v>
      </c>
      <c r="B97" t="s">
        <v>19</v>
      </c>
      <c r="C97" t="s">
        <v>378</v>
      </c>
      <c r="D97">
        <v>86</v>
      </c>
    </row>
    <row r="98" spans="1:4" x14ac:dyDescent="0.3">
      <c r="A98" t="s">
        <v>373</v>
      </c>
      <c r="B98" t="s">
        <v>23</v>
      </c>
      <c r="C98" t="s">
        <v>378</v>
      </c>
      <c r="D98">
        <v>68</v>
      </c>
    </row>
    <row r="99" spans="1:4" x14ac:dyDescent="0.3">
      <c r="A99" t="s">
        <v>373</v>
      </c>
      <c r="B99" t="s">
        <v>2</v>
      </c>
      <c r="C99" t="s">
        <v>377</v>
      </c>
      <c r="D99">
        <v>595</v>
      </c>
    </row>
    <row r="100" spans="1:4" x14ac:dyDescent="0.3">
      <c r="A100" t="s">
        <v>373</v>
      </c>
      <c r="B100" t="s">
        <v>11</v>
      </c>
      <c r="C100" t="s">
        <v>377</v>
      </c>
      <c r="D100">
        <v>2065</v>
      </c>
    </row>
    <row r="101" spans="1:4" x14ac:dyDescent="0.3">
      <c r="A101" t="s">
        <v>373</v>
      </c>
      <c r="B101" t="s">
        <v>12</v>
      </c>
      <c r="C101" t="s">
        <v>377</v>
      </c>
      <c r="D101">
        <v>6792</v>
      </c>
    </row>
    <row r="102" spans="1:4" x14ac:dyDescent="0.3">
      <c r="A102" t="s">
        <v>373</v>
      </c>
      <c r="B102" t="s">
        <v>14</v>
      </c>
      <c r="C102" t="s">
        <v>377</v>
      </c>
      <c r="D102">
        <v>282</v>
      </c>
    </row>
    <row r="103" spans="1:4" x14ac:dyDescent="0.3">
      <c r="A103" t="s">
        <v>373</v>
      </c>
      <c r="B103" t="s">
        <v>15</v>
      </c>
      <c r="C103" t="s">
        <v>377</v>
      </c>
      <c r="D103">
        <v>893</v>
      </c>
    </row>
    <row r="104" spans="1:4" x14ac:dyDescent="0.3">
      <c r="A104" t="s">
        <v>373</v>
      </c>
      <c r="B104" t="s">
        <v>17</v>
      </c>
      <c r="C104" t="s">
        <v>377</v>
      </c>
      <c r="D104">
        <v>3733</v>
      </c>
    </row>
    <row r="105" spans="1:4" x14ac:dyDescent="0.3">
      <c r="A105" t="s">
        <v>373</v>
      </c>
      <c r="B105" t="s">
        <v>33</v>
      </c>
      <c r="C105" t="s">
        <v>377</v>
      </c>
      <c r="D105">
        <v>53</v>
      </c>
    </row>
    <row r="106" spans="1:4" x14ac:dyDescent="0.3">
      <c r="A106" t="s">
        <v>373</v>
      </c>
      <c r="B106" t="s">
        <v>19</v>
      </c>
      <c r="C106" t="s">
        <v>377</v>
      </c>
      <c r="D106">
        <v>2440</v>
      </c>
    </row>
    <row r="107" spans="1:4" x14ac:dyDescent="0.3">
      <c r="A107" t="s">
        <v>373</v>
      </c>
      <c r="B107" t="s">
        <v>21</v>
      </c>
      <c r="C107" t="s">
        <v>377</v>
      </c>
      <c r="D107">
        <v>1670</v>
      </c>
    </row>
    <row r="108" spans="1:4" x14ac:dyDescent="0.3">
      <c r="A108" t="s">
        <v>373</v>
      </c>
      <c r="B108" t="s">
        <v>23</v>
      </c>
      <c r="C108" t="s">
        <v>377</v>
      </c>
      <c r="D108">
        <v>2205</v>
      </c>
    </row>
    <row r="109" spans="1:4" x14ac:dyDescent="0.3">
      <c r="A109" t="s">
        <v>373</v>
      </c>
      <c r="B109" t="s">
        <v>17</v>
      </c>
      <c r="C109" t="s">
        <v>376</v>
      </c>
      <c r="D109">
        <v>226</v>
      </c>
    </row>
    <row r="110" spans="1:4" x14ac:dyDescent="0.3">
      <c r="A110" t="s">
        <v>373</v>
      </c>
      <c r="B110" t="s">
        <v>2</v>
      </c>
      <c r="C110" t="s">
        <v>375</v>
      </c>
      <c r="D110">
        <v>40079</v>
      </c>
    </row>
    <row r="111" spans="1:4" x14ac:dyDescent="0.3">
      <c r="A111" t="s">
        <v>373</v>
      </c>
      <c r="B111" t="s">
        <v>21</v>
      </c>
      <c r="C111" t="s">
        <v>375</v>
      </c>
      <c r="D111">
        <v>38241</v>
      </c>
    </row>
    <row r="112" spans="1:4" x14ac:dyDescent="0.3">
      <c r="A112" t="s">
        <v>373</v>
      </c>
      <c r="B112" t="s">
        <v>17</v>
      </c>
      <c r="C112" t="s">
        <v>374</v>
      </c>
      <c r="D112">
        <v>1509</v>
      </c>
    </row>
    <row r="113" spans="1:4" x14ac:dyDescent="0.3">
      <c r="A113" t="s">
        <v>373</v>
      </c>
      <c r="B113" t="s">
        <v>21</v>
      </c>
      <c r="C113" t="s">
        <v>374</v>
      </c>
      <c r="D113">
        <v>3534</v>
      </c>
    </row>
    <row r="114" spans="1:4" x14ac:dyDescent="0.3">
      <c r="A114" t="s">
        <v>373</v>
      </c>
      <c r="B114" t="s">
        <v>25</v>
      </c>
      <c r="C114" t="s">
        <v>372</v>
      </c>
      <c r="D114">
        <v>693</v>
      </c>
    </row>
    <row r="115" spans="1:4" x14ac:dyDescent="0.3">
      <c r="A115" t="s">
        <v>370</v>
      </c>
      <c r="B115" t="s">
        <v>371</v>
      </c>
      <c r="C115" t="s">
        <v>369</v>
      </c>
      <c r="D115">
        <v>1</v>
      </c>
    </row>
    <row r="116" spans="1:4" x14ac:dyDescent="0.3">
      <c r="A116" t="s">
        <v>370</v>
      </c>
      <c r="B116" t="s">
        <v>371</v>
      </c>
      <c r="C116" t="s">
        <v>370</v>
      </c>
      <c r="D116">
        <v>414522</v>
      </c>
    </row>
    <row r="117" spans="1:4" x14ac:dyDescent="0.3">
      <c r="A117" t="s">
        <v>35</v>
      </c>
      <c r="B117" t="s">
        <v>2</v>
      </c>
      <c r="C117" t="s">
        <v>369</v>
      </c>
      <c r="D117">
        <v>632</v>
      </c>
    </row>
    <row r="118" spans="1:4" x14ac:dyDescent="0.3">
      <c r="A118" t="s">
        <v>35</v>
      </c>
      <c r="B118" t="s">
        <v>14</v>
      </c>
      <c r="C118" t="s">
        <v>369</v>
      </c>
      <c r="D118">
        <v>474</v>
      </c>
    </row>
    <row r="119" spans="1:4" x14ac:dyDescent="0.3">
      <c r="A119" t="s">
        <v>35</v>
      </c>
      <c r="B119" t="s">
        <v>15</v>
      </c>
      <c r="C119" t="s">
        <v>369</v>
      </c>
      <c r="D119">
        <v>747</v>
      </c>
    </row>
    <row r="120" spans="1:4" x14ac:dyDescent="0.3">
      <c r="A120" t="s">
        <v>35</v>
      </c>
      <c r="B120" t="s">
        <v>19</v>
      </c>
      <c r="C120" t="s">
        <v>369</v>
      </c>
      <c r="D120">
        <v>437</v>
      </c>
    </row>
    <row r="121" spans="1:4" x14ac:dyDescent="0.3">
      <c r="A121" t="s">
        <v>35</v>
      </c>
      <c r="B121" t="s">
        <v>20</v>
      </c>
      <c r="C121" t="s">
        <v>369</v>
      </c>
      <c r="D121">
        <v>1421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72A9B-46DB-4461-8447-5AEF9FCA976E}">
  <dimension ref="B1:V264"/>
  <sheetViews>
    <sheetView workbookViewId="0">
      <selection activeCell="K11" sqref="K11"/>
    </sheetView>
  </sheetViews>
  <sheetFormatPr defaultColWidth="9.109375" defaultRowHeight="13.8" x14ac:dyDescent="0.3"/>
  <cols>
    <col min="1" max="1" width="9.109375" style="4"/>
    <col min="2" max="2" width="9.109375" style="33"/>
    <col min="3" max="3" width="11.44140625" style="33" customWidth="1"/>
    <col min="4" max="4" width="11.109375" style="4" customWidth="1"/>
    <col min="5" max="12" width="14.33203125" style="4" bestFit="1" customWidth="1"/>
    <col min="13" max="16" width="11.33203125" style="4" bestFit="1" customWidth="1"/>
    <col min="17" max="17" width="12.44140625" style="4" bestFit="1" customWidth="1"/>
    <col min="18" max="20" width="17.109375" style="4" customWidth="1"/>
    <col min="21" max="21" width="9.109375" style="4"/>
    <col min="22" max="22" width="10.88671875" style="4" customWidth="1"/>
    <col min="23" max="16384" width="9.109375" style="4"/>
  </cols>
  <sheetData>
    <row r="1" spans="2:20" x14ac:dyDescent="0.3">
      <c r="D1" s="34" t="s">
        <v>97</v>
      </c>
      <c r="F1" s="4" t="s">
        <v>96</v>
      </c>
    </row>
    <row r="2" spans="2:20" x14ac:dyDescent="0.3">
      <c r="D2" s="35" t="s">
        <v>95</v>
      </c>
      <c r="E2" s="35"/>
      <c r="F2" s="36" t="s">
        <v>98</v>
      </c>
      <c r="G2" s="36" t="s">
        <v>99</v>
      </c>
      <c r="H2" s="36" t="s">
        <v>100</v>
      </c>
      <c r="I2" s="36" t="s">
        <v>101</v>
      </c>
      <c r="J2" s="36" t="s">
        <v>102</v>
      </c>
      <c r="K2" s="36" t="s">
        <v>103</v>
      </c>
      <c r="L2" s="36" t="s">
        <v>104</v>
      </c>
      <c r="M2" s="36" t="s">
        <v>105</v>
      </c>
      <c r="N2" s="36" t="s">
        <v>106</v>
      </c>
      <c r="O2" s="36" t="s">
        <v>107</v>
      </c>
      <c r="P2" s="36" t="s">
        <v>108</v>
      </c>
      <c r="Q2" s="36" t="s">
        <v>109</v>
      </c>
    </row>
    <row r="3" spans="2:20" ht="15.6" x14ac:dyDescent="0.3">
      <c r="D3" s="37" t="s">
        <v>8</v>
      </c>
      <c r="E3" s="37"/>
      <c r="F3" s="38">
        <v>6381</v>
      </c>
      <c r="G3" s="38">
        <v>6803</v>
      </c>
      <c r="H3" s="38">
        <v>8234</v>
      </c>
      <c r="I3" s="38">
        <v>8850</v>
      </c>
      <c r="J3" s="38">
        <v>10016</v>
      </c>
      <c r="K3" s="38">
        <v>11196</v>
      </c>
      <c r="L3" s="38">
        <v>9398</v>
      </c>
      <c r="M3" s="38">
        <v>10782</v>
      </c>
      <c r="N3" s="38">
        <v>11601</v>
      </c>
      <c r="O3" s="39">
        <v>12966.666666666668</v>
      </c>
      <c r="P3" s="39">
        <v>12966.666666666668</v>
      </c>
      <c r="Q3" s="39">
        <v>12966.666666666668</v>
      </c>
    </row>
    <row r="4" spans="2:20" ht="15.6" x14ac:dyDescent="0.3">
      <c r="D4" s="37" t="s">
        <v>110</v>
      </c>
      <c r="E4" s="37"/>
      <c r="F4" s="38">
        <v>130.44918351355588</v>
      </c>
      <c r="G4" s="38">
        <v>130.00133617521681</v>
      </c>
      <c r="H4" s="38">
        <v>129.48569346611612</v>
      </c>
      <c r="I4" s="38">
        <v>128.67410508474575</v>
      </c>
      <c r="J4" s="38">
        <v>126.68889676517574</v>
      </c>
      <c r="K4" s="38">
        <v>127.0073829939264</v>
      </c>
      <c r="L4" s="38">
        <v>129.61892849542454</v>
      </c>
      <c r="M4" s="38">
        <v>124.57742904841403</v>
      </c>
      <c r="N4" s="38">
        <v>122.21368933712613</v>
      </c>
      <c r="O4" s="39">
        <v>122.21368933712613</v>
      </c>
      <c r="P4" s="39">
        <v>122.21368933712613</v>
      </c>
      <c r="Q4" s="39">
        <v>122.21368933712613</v>
      </c>
    </row>
    <row r="5" spans="2:20" ht="15.6" x14ac:dyDescent="0.3">
      <c r="D5" s="37" t="s">
        <v>111</v>
      </c>
      <c r="F5" s="40">
        <v>0.49210796915167099</v>
      </c>
      <c r="G5" s="40">
        <v>0.52465295629820052</v>
      </c>
      <c r="H5" s="40">
        <v>0.63501285347043701</v>
      </c>
      <c r="I5" s="40">
        <v>0.68251928020565555</v>
      </c>
      <c r="J5" s="40">
        <v>0.7724421593830334</v>
      </c>
      <c r="K5" s="40">
        <v>0.86344473007712086</v>
      </c>
      <c r="L5" s="40">
        <v>0.72478149100257072</v>
      </c>
      <c r="M5" s="40">
        <v>0.8315167095115682</v>
      </c>
      <c r="N5" s="40">
        <v>0.89467866323907463</v>
      </c>
      <c r="O5" s="41">
        <v>1</v>
      </c>
      <c r="P5" s="41">
        <v>1</v>
      </c>
      <c r="Q5" s="41">
        <v>1</v>
      </c>
    </row>
    <row r="6" spans="2:20" ht="15.6" x14ac:dyDescent="0.3">
      <c r="D6" s="37" t="s">
        <v>112</v>
      </c>
      <c r="F6" s="40">
        <v>1.0975393616691518</v>
      </c>
      <c r="G6" s="40">
        <v>1.0937713803862732</v>
      </c>
      <c r="H6" s="40">
        <v>1.0894330000717891</v>
      </c>
      <c r="I6" s="40">
        <v>1.0826046691460169</v>
      </c>
      <c r="J6" s="40">
        <v>1.06590204048131</v>
      </c>
      <c r="K6" s="40">
        <v>1.0685816369554961</v>
      </c>
      <c r="L6" s="40">
        <v>1.0905539782571676</v>
      </c>
      <c r="M6" s="40">
        <v>1.0481371233877594</v>
      </c>
      <c r="N6" s="40">
        <v>1.028249705896876</v>
      </c>
      <c r="O6" s="41">
        <v>1.028249705896876</v>
      </c>
      <c r="P6" s="41">
        <v>1.028249705896876</v>
      </c>
      <c r="Q6" s="41">
        <v>1.028249705896876</v>
      </c>
    </row>
    <row r="8" spans="2:20" x14ac:dyDescent="0.3">
      <c r="D8" s="4" t="s">
        <v>113</v>
      </c>
      <c r="E8" s="4" t="s">
        <v>41</v>
      </c>
    </row>
    <row r="9" spans="2:20" ht="15.6" x14ac:dyDescent="0.3">
      <c r="D9" s="4" t="s">
        <v>114</v>
      </c>
      <c r="E9" s="4" t="s">
        <v>115</v>
      </c>
      <c r="N9" s="42" t="s">
        <v>116</v>
      </c>
      <c r="O9" s="43"/>
      <c r="P9" s="43"/>
      <c r="Q9" s="43"/>
    </row>
    <row r="10" spans="2:20" x14ac:dyDescent="0.3">
      <c r="K10" s="44"/>
      <c r="L10" s="44"/>
      <c r="M10" s="44"/>
      <c r="N10" s="44"/>
      <c r="O10" s="44"/>
      <c r="P10" s="44"/>
      <c r="Q10" s="44"/>
      <c r="R10" s="45" t="s">
        <v>41</v>
      </c>
      <c r="S10" s="46" t="s">
        <v>41</v>
      </c>
      <c r="T10" s="46" t="s">
        <v>41</v>
      </c>
    </row>
    <row r="11" spans="2:20" ht="14.4" x14ac:dyDescent="0.3">
      <c r="F11" s="4" t="s">
        <v>117</v>
      </c>
      <c r="O11"/>
      <c r="P11"/>
      <c r="Q11"/>
      <c r="R11" s="45" t="s">
        <v>118</v>
      </c>
      <c r="S11" s="46" t="s">
        <v>119</v>
      </c>
      <c r="T11" s="46" t="s">
        <v>119</v>
      </c>
    </row>
    <row r="12" spans="2:20" x14ac:dyDescent="0.3">
      <c r="D12" s="4" t="s">
        <v>120</v>
      </c>
      <c r="E12" s="4" t="s">
        <v>40</v>
      </c>
      <c r="F12" s="4" t="s">
        <v>121</v>
      </c>
      <c r="G12" s="4" t="s">
        <v>122</v>
      </c>
      <c r="H12" s="4" t="s">
        <v>123</v>
      </c>
      <c r="I12" s="4" t="s">
        <v>124</v>
      </c>
      <c r="J12" s="4" t="s">
        <v>125</v>
      </c>
      <c r="K12" s="4" t="s">
        <v>126</v>
      </c>
      <c r="L12" s="4" t="s">
        <v>176</v>
      </c>
      <c r="M12" s="4" t="s">
        <v>177</v>
      </c>
      <c r="N12" s="4" t="s">
        <v>178</v>
      </c>
      <c r="O12" s="5" t="s">
        <v>107</v>
      </c>
      <c r="P12" s="5" t="s">
        <v>108</v>
      </c>
      <c r="Q12" s="5" t="s">
        <v>109</v>
      </c>
      <c r="R12" s="45" t="s">
        <v>127</v>
      </c>
      <c r="S12" s="46" t="s">
        <v>10</v>
      </c>
      <c r="T12" s="46" t="s">
        <v>128</v>
      </c>
    </row>
    <row r="13" spans="2:20" ht="14.4" x14ac:dyDescent="0.3">
      <c r="B13" s="33" t="s">
        <v>46</v>
      </c>
      <c r="C13" s="47" t="s">
        <v>8</v>
      </c>
      <c r="D13" s="4" t="s">
        <v>97</v>
      </c>
      <c r="E13" s="4" t="s">
        <v>46</v>
      </c>
      <c r="F13" s="48">
        <v>478</v>
      </c>
      <c r="G13" s="48">
        <v>536</v>
      </c>
      <c r="H13" s="48">
        <v>572</v>
      </c>
      <c r="I13" s="48">
        <v>715</v>
      </c>
      <c r="J13" s="48">
        <v>868</v>
      </c>
      <c r="K13" s="48">
        <v>976</v>
      </c>
      <c r="L13" s="48">
        <v>729</v>
      </c>
      <c r="M13" s="48">
        <v>863</v>
      </c>
      <c r="N13" s="48">
        <v>1002</v>
      </c>
      <c r="O13" s="49">
        <v>1119.955176277907</v>
      </c>
      <c r="P13" s="49">
        <v>1119.955176277907</v>
      </c>
      <c r="Q13" s="49">
        <v>1119.955176277907</v>
      </c>
      <c r="R13" s="50">
        <v>10100</v>
      </c>
      <c r="S13" s="51">
        <v>12500</v>
      </c>
      <c r="T13" s="51">
        <v>1041.6666666666667</v>
      </c>
    </row>
    <row r="14" spans="2:20" ht="14.4" x14ac:dyDescent="0.3">
      <c r="B14" s="33" t="s">
        <v>47</v>
      </c>
      <c r="C14" s="47" t="s">
        <v>8</v>
      </c>
      <c r="E14" s="4" t="s">
        <v>47</v>
      </c>
      <c r="F14" s="48">
        <v>738</v>
      </c>
      <c r="G14" s="48">
        <v>758</v>
      </c>
      <c r="H14" s="48">
        <v>874</v>
      </c>
      <c r="I14" s="48">
        <v>1012</v>
      </c>
      <c r="J14" s="48">
        <v>1104</v>
      </c>
      <c r="K14" s="48">
        <v>1225</v>
      </c>
      <c r="L14" s="48">
        <v>901</v>
      </c>
      <c r="M14" s="48">
        <v>1205</v>
      </c>
      <c r="N14" s="48">
        <v>1387</v>
      </c>
      <c r="O14" s="49">
        <v>1550.2772749475619</v>
      </c>
      <c r="P14" s="49">
        <v>1550.2772749475619</v>
      </c>
      <c r="Q14" s="49">
        <v>1550.2772749475619</v>
      </c>
      <c r="R14" s="50">
        <v>13900</v>
      </c>
      <c r="S14" s="51">
        <v>17200</v>
      </c>
      <c r="T14" s="51">
        <v>1433.3333333333333</v>
      </c>
    </row>
    <row r="15" spans="2:20" ht="14.4" x14ac:dyDescent="0.3">
      <c r="B15" s="33" t="s">
        <v>49</v>
      </c>
      <c r="C15" s="47" t="s">
        <v>8</v>
      </c>
      <c r="E15" s="4" t="s">
        <v>49</v>
      </c>
      <c r="F15" s="48">
        <v>101</v>
      </c>
      <c r="G15" s="48">
        <v>108</v>
      </c>
      <c r="H15" s="48">
        <v>116</v>
      </c>
      <c r="I15" s="48">
        <v>126</v>
      </c>
      <c r="J15" s="48">
        <v>181</v>
      </c>
      <c r="K15" s="48">
        <v>153</v>
      </c>
      <c r="L15" s="48">
        <v>174</v>
      </c>
      <c r="M15" s="48">
        <v>157</v>
      </c>
      <c r="N15" s="48">
        <v>167</v>
      </c>
      <c r="O15" s="49">
        <v>186.65919604631782</v>
      </c>
      <c r="P15" s="49">
        <v>186.65919604631782</v>
      </c>
      <c r="Q15" s="49">
        <v>186.65919604631782</v>
      </c>
      <c r="R15" s="50">
        <v>1800</v>
      </c>
      <c r="S15" s="51">
        <v>2200</v>
      </c>
      <c r="T15" s="51">
        <v>183.33333333333334</v>
      </c>
    </row>
    <row r="16" spans="2:20" ht="14.4" x14ac:dyDescent="0.3">
      <c r="B16" s="33" t="s">
        <v>50</v>
      </c>
      <c r="C16" s="47" t="s">
        <v>8</v>
      </c>
      <c r="E16" s="4" t="s">
        <v>50</v>
      </c>
      <c r="F16" s="48">
        <v>331</v>
      </c>
      <c r="G16" s="48">
        <v>400</v>
      </c>
      <c r="H16" s="48">
        <v>402</v>
      </c>
      <c r="I16" s="48">
        <v>480</v>
      </c>
      <c r="J16" s="48">
        <v>501</v>
      </c>
      <c r="K16" s="48">
        <v>549</v>
      </c>
      <c r="L16" s="48">
        <v>539</v>
      </c>
      <c r="M16" s="48">
        <v>558</v>
      </c>
      <c r="N16" s="48">
        <v>561</v>
      </c>
      <c r="O16" s="49">
        <v>627.04077234721137</v>
      </c>
      <c r="P16" s="49">
        <v>627.04077234721137</v>
      </c>
      <c r="Q16" s="49">
        <v>627.04077234721137</v>
      </c>
      <c r="R16" s="50">
        <v>6200</v>
      </c>
      <c r="S16" s="51">
        <v>7300</v>
      </c>
      <c r="T16" s="51">
        <v>608.33333333333337</v>
      </c>
    </row>
    <row r="17" spans="2:20" ht="14.4" x14ac:dyDescent="0.3">
      <c r="B17" s="33" t="s">
        <v>51</v>
      </c>
      <c r="C17" s="47" t="s">
        <v>8</v>
      </c>
      <c r="E17" s="4" t="s">
        <v>51</v>
      </c>
      <c r="F17" s="48">
        <v>254</v>
      </c>
      <c r="G17" s="48">
        <v>244</v>
      </c>
      <c r="H17" s="48">
        <v>338</v>
      </c>
      <c r="I17" s="48">
        <v>317</v>
      </c>
      <c r="J17" s="48">
        <v>311</v>
      </c>
      <c r="K17" s="48">
        <v>295</v>
      </c>
      <c r="L17" s="48">
        <v>196</v>
      </c>
      <c r="M17" s="48">
        <v>302</v>
      </c>
      <c r="N17" s="48">
        <v>353</v>
      </c>
      <c r="O17" s="49">
        <v>394.55506709191735</v>
      </c>
      <c r="P17" s="49">
        <v>394.55506709191735</v>
      </c>
      <c r="Q17" s="49">
        <v>394.55506709191735</v>
      </c>
      <c r="R17" s="50">
        <v>3800</v>
      </c>
      <c r="S17" s="51">
        <v>3900</v>
      </c>
      <c r="T17" s="51">
        <v>325</v>
      </c>
    </row>
    <row r="18" spans="2:20" ht="14.4" x14ac:dyDescent="0.3">
      <c r="B18" s="33" t="s">
        <v>52</v>
      </c>
      <c r="C18" s="47" t="s">
        <v>8</v>
      </c>
      <c r="E18" s="4" t="s">
        <v>52</v>
      </c>
      <c r="F18" s="48">
        <v>287</v>
      </c>
      <c r="G18" s="48">
        <v>232</v>
      </c>
      <c r="H18" s="48">
        <v>271</v>
      </c>
      <c r="I18" s="48">
        <v>373</v>
      </c>
      <c r="J18" s="48">
        <v>424</v>
      </c>
      <c r="K18" s="48">
        <v>416</v>
      </c>
      <c r="L18" s="48">
        <v>484</v>
      </c>
      <c r="M18" s="48">
        <v>420</v>
      </c>
      <c r="N18" s="48">
        <v>424</v>
      </c>
      <c r="O18" s="49">
        <v>473.91316840502253</v>
      </c>
      <c r="P18" s="49">
        <v>473.91316840502253</v>
      </c>
      <c r="Q18" s="49">
        <v>473.91316840502253</v>
      </c>
      <c r="R18" s="50">
        <v>4800</v>
      </c>
      <c r="S18" s="51">
        <v>6100</v>
      </c>
      <c r="T18" s="51">
        <v>508.33333333333331</v>
      </c>
    </row>
    <row r="19" spans="2:20" ht="14.4" x14ac:dyDescent="0.3">
      <c r="B19" s="33" t="s">
        <v>53</v>
      </c>
      <c r="C19" s="47" t="s">
        <v>8</v>
      </c>
      <c r="E19" s="4" t="s">
        <v>53</v>
      </c>
      <c r="F19" s="48">
        <v>615</v>
      </c>
      <c r="G19" s="48">
        <v>636</v>
      </c>
      <c r="H19" s="48">
        <v>766</v>
      </c>
      <c r="I19" s="48">
        <v>741</v>
      </c>
      <c r="J19" s="48">
        <v>897</v>
      </c>
      <c r="K19" s="48">
        <v>990</v>
      </c>
      <c r="L19" s="48">
        <v>817</v>
      </c>
      <c r="M19" s="48">
        <v>1049</v>
      </c>
      <c r="N19" s="48">
        <v>1096</v>
      </c>
      <c r="O19" s="49">
        <v>1225.020831537511</v>
      </c>
      <c r="P19" s="49">
        <v>1225.020831537511</v>
      </c>
      <c r="Q19" s="49">
        <v>1225.020831537511</v>
      </c>
      <c r="R19" s="50">
        <v>11300</v>
      </c>
      <c r="S19" s="51">
        <v>16400</v>
      </c>
      <c r="T19" s="51">
        <v>1366.6666666666667</v>
      </c>
    </row>
    <row r="20" spans="2:20" ht="14.4" x14ac:dyDescent="0.3">
      <c r="B20" s="33" t="s">
        <v>54</v>
      </c>
      <c r="C20" s="47" t="s">
        <v>8</v>
      </c>
      <c r="E20" s="4" t="s">
        <v>54</v>
      </c>
      <c r="F20" s="48">
        <v>52</v>
      </c>
      <c r="G20" s="48">
        <v>48</v>
      </c>
      <c r="H20" s="48">
        <v>74</v>
      </c>
      <c r="I20" s="48">
        <v>103</v>
      </c>
      <c r="J20" s="48">
        <v>146</v>
      </c>
      <c r="K20" s="48">
        <v>203</v>
      </c>
      <c r="L20" s="48">
        <v>139</v>
      </c>
      <c r="M20" s="48">
        <v>139</v>
      </c>
      <c r="N20" s="48">
        <v>113</v>
      </c>
      <c r="O20" s="49">
        <v>126.30233025888572</v>
      </c>
      <c r="P20" s="49">
        <v>126.30233025888572</v>
      </c>
      <c r="Q20" s="49">
        <v>126.30233025888572</v>
      </c>
      <c r="R20" s="50">
        <v>1400</v>
      </c>
      <c r="S20" s="51">
        <v>1800</v>
      </c>
      <c r="T20" s="51">
        <v>150</v>
      </c>
    </row>
    <row r="21" spans="2:20" ht="14.4" x14ac:dyDescent="0.3">
      <c r="B21" s="33" t="s">
        <v>55</v>
      </c>
      <c r="C21" s="47" t="s">
        <v>8</v>
      </c>
      <c r="E21" s="4" t="s">
        <v>55</v>
      </c>
      <c r="F21" s="48">
        <v>363</v>
      </c>
      <c r="G21" s="48">
        <v>349</v>
      </c>
      <c r="H21" s="48">
        <v>455</v>
      </c>
      <c r="I21" s="48">
        <v>456</v>
      </c>
      <c r="J21" s="48">
        <v>533</v>
      </c>
      <c r="K21" s="48">
        <v>647</v>
      </c>
      <c r="L21" s="48">
        <v>465</v>
      </c>
      <c r="M21" s="48">
        <v>519</v>
      </c>
      <c r="N21" s="48">
        <v>723</v>
      </c>
      <c r="O21" s="49">
        <v>808.1113697095077</v>
      </c>
      <c r="P21" s="49">
        <v>808.1113697095077</v>
      </c>
      <c r="Q21" s="49">
        <v>808.1113697095077</v>
      </c>
      <c r="R21" s="50">
        <v>6900</v>
      </c>
      <c r="S21" s="51">
        <v>5000</v>
      </c>
      <c r="T21" s="51">
        <v>416.66666666666669</v>
      </c>
    </row>
    <row r="22" spans="2:20" ht="14.4" x14ac:dyDescent="0.3">
      <c r="B22" s="33" t="s">
        <v>56</v>
      </c>
      <c r="C22" s="47" t="s">
        <v>8</v>
      </c>
      <c r="E22" s="4" t="s">
        <v>56</v>
      </c>
      <c r="F22" s="48">
        <v>433</v>
      </c>
      <c r="G22" s="48">
        <v>585</v>
      </c>
      <c r="H22" s="48">
        <v>722</v>
      </c>
      <c r="I22" s="48">
        <v>666</v>
      </c>
      <c r="J22" s="48">
        <v>757</v>
      </c>
      <c r="K22" s="48">
        <v>856</v>
      </c>
      <c r="L22" s="48">
        <v>730</v>
      </c>
      <c r="M22" s="48">
        <v>878</v>
      </c>
      <c r="N22" s="48">
        <v>898</v>
      </c>
      <c r="O22" s="49">
        <v>1003.7123236502599</v>
      </c>
      <c r="P22" s="49">
        <v>1003.7123236502599</v>
      </c>
      <c r="Q22" s="49">
        <v>1003.7123236502599</v>
      </c>
      <c r="R22" s="50">
        <v>9500</v>
      </c>
      <c r="S22" s="51">
        <v>17200</v>
      </c>
      <c r="T22" s="51">
        <v>1433.3333333333333</v>
      </c>
    </row>
    <row r="23" spans="2:20" ht="14.4" x14ac:dyDescent="0.3">
      <c r="B23" s="33" t="s">
        <v>58</v>
      </c>
      <c r="C23" s="47" t="s">
        <v>8</v>
      </c>
      <c r="E23" s="4" t="s">
        <v>58</v>
      </c>
      <c r="F23" s="48">
        <v>413</v>
      </c>
      <c r="G23" s="48">
        <v>427</v>
      </c>
      <c r="H23" s="48">
        <v>598</v>
      </c>
      <c r="I23" s="48">
        <v>566</v>
      </c>
      <c r="J23" s="48">
        <v>557</v>
      </c>
      <c r="K23" s="48">
        <v>712</v>
      </c>
      <c r="L23" s="48">
        <v>667</v>
      </c>
      <c r="M23" s="48">
        <v>833</v>
      </c>
      <c r="N23" s="48">
        <v>810</v>
      </c>
      <c r="O23" s="49">
        <v>905.35298681148163</v>
      </c>
      <c r="P23" s="49">
        <v>905.35298681148163</v>
      </c>
      <c r="Q23" s="49">
        <v>905.35298681148163</v>
      </c>
      <c r="R23" s="50">
        <v>8300</v>
      </c>
      <c r="S23" s="51">
        <v>10300</v>
      </c>
      <c r="T23" s="51">
        <v>858.33333333333337</v>
      </c>
    </row>
    <row r="24" spans="2:20" ht="14.4" x14ac:dyDescent="0.3">
      <c r="B24" s="33" t="s">
        <v>59</v>
      </c>
      <c r="C24" s="47" t="s">
        <v>8</v>
      </c>
      <c r="E24" s="4" t="s">
        <v>59</v>
      </c>
      <c r="F24" s="48">
        <v>874</v>
      </c>
      <c r="G24" s="48">
        <v>864</v>
      </c>
      <c r="H24" s="48">
        <v>1079</v>
      </c>
      <c r="I24" s="48">
        <v>1253</v>
      </c>
      <c r="J24" s="48">
        <v>1431</v>
      </c>
      <c r="K24" s="48">
        <v>1550</v>
      </c>
      <c r="L24" s="48">
        <v>1229</v>
      </c>
      <c r="M24" s="48">
        <v>1446</v>
      </c>
      <c r="N24" s="48">
        <v>1489</v>
      </c>
      <c r="O24" s="49">
        <v>1664.2846881016003</v>
      </c>
      <c r="P24" s="49">
        <v>1664.2846881016003</v>
      </c>
      <c r="Q24" s="49">
        <v>1664.2846881016003</v>
      </c>
      <c r="R24" s="50">
        <v>16200</v>
      </c>
      <c r="S24" s="51">
        <v>19600</v>
      </c>
      <c r="T24" s="51">
        <v>1633.3333333333333</v>
      </c>
    </row>
    <row r="25" spans="2:20" ht="14.4" x14ac:dyDescent="0.3">
      <c r="B25" s="33" t="s">
        <v>60</v>
      </c>
      <c r="C25" s="47" t="s">
        <v>8</v>
      </c>
      <c r="E25" s="4" t="s">
        <v>60</v>
      </c>
      <c r="F25" s="48">
        <v>54</v>
      </c>
      <c r="G25" s="48">
        <v>49</v>
      </c>
      <c r="H25" s="48">
        <v>76</v>
      </c>
      <c r="I25" s="48">
        <v>88</v>
      </c>
      <c r="J25" s="48">
        <v>64</v>
      </c>
      <c r="K25" s="48">
        <v>66</v>
      </c>
      <c r="L25" s="48">
        <v>74</v>
      </c>
      <c r="M25" s="48">
        <v>61</v>
      </c>
      <c r="N25" s="48">
        <v>73</v>
      </c>
      <c r="O25" s="49">
        <v>81.593540786713788</v>
      </c>
      <c r="P25" s="49">
        <v>81.593540786713788</v>
      </c>
      <c r="Q25" s="49">
        <v>81.593540786713788</v>
      </c>
      <c r="R25" s="50">
        <v>800</v>
      </c>
      <c r="S25" s="51">
        <v>1400</v>
      </c>
      <c r="T25" s="51">
        <v>116.66666666666667</v>
      </c>
    </row>
    <row r="26" spans="2:20" ht="14.4" x14ac:dyDescent="0.3">
      <c r="B26" s="33" t="s">
        <v>61</v>
      </c>
      <c r="C26" s="47" t="s">
        <v>8</v>
      </c>
      <c r="E26" s="4" t="s">
        <v>61</v>
      </c>
      <c r="F26" s="48">
        <v>146</v>
      </c>
      <c r="G26" s="48">
        <v>168</v>
      </c>
      <c r="H26" s="48">
        <v>202</v>
      </c>
      <c r="I26" s="48">
        <v>156</v>
      </c>
      <c r="J26" s="48">
        <v>187</v>
      </c>
      <c r="K26" s="48">
        <v>161</v>
      </c>
      <c r="L26" s="48">
        <v>216</v>
      </c>
      <c r="M26" s="48">
        <v>183</v>
      </c>
      <c r="N26" s="48">
        <v>165</v>
      </c>
      <c r="O26" s="49">
        <v>184.42375657270924</v>
      </c>
      <c r="P26" s="49">
        <v>184.42375657270924</v>
      </c>
      <c r="Q26" s="49">
        <v>184.42375657270924</v>
      </c>
      <c r="R26" s="50">
        <v>2100</v>
      </c>
      <c r="S26" s="51">
        <v>2400</v>
      </c>
      <c r="T26" s="51">
        <v>200</v>
      </c>
    </row>
    <row r="27" spans="2:20" ht="14.4" x14ac:dyDescent="0.3">
      <c r="B27" s="33" t="s">
        <v>62</v>
      </c>
      <c r="C27" s="47" t="s">
        <v>8</v>
      </c>
      <c r="E27" s="4" t="s">
        <v>62</v>
      </c>
      <c r="F27" s="48">
        <v>710</v>
      </c>
      <c r="G27" s="48">
        <v>809</v>
      </c>
      <c r="H27" s="48">
        <v>1041</v>
      </c>
      <c r="I27" s="48">
        <v>1094</v>
      </c>
      <c r="J27" s="48">
        <v>1269</v>
      </c>
      <c r="K27" s="48">
        <v>1428</v>
      </c>
      <c r="L27" s="48">
        <v>1253</v>
      </c>
      <c r="M27" s="48">
        <v>1241</v>
      </c>
      <c r="N27" s="48">
        <v>1316</v>
      </c>
      <c r="O27" s="49">
        <v>1470.9191736344567</v>
      </c>
      <c r="P27" s="49">
        <v>1470.9191736344567</v>
      </c>
      <c r="Q27" s="49">
        <v>1470.9191736344567</v>
      </c>
      <c r="R27" s="50">
        <v>14600</v>
      </c>
      <c r="S27" s="51">
        <v>18100</v>
      </c>
      <c r="T27" s="51">
        <v>1508.3333333333333</v>
      </c>
    </row>
    <row r="28" spans="2:20" ht="14.4" x14ac:dyDescent="0.3">
      <c r="B28" s="33" t="s">
        <v>63</v>
      </c>
      <c r="C28" s="47" t="s">
        <v>8</v>
      </c>
      <c r="E28" s="4" t="s">
        <v>63</v>
      </c>
      <c r="F28" s="48">
        <v>121</v>
      </c>
      <c r="G28" s="48">
        <v>132</v>
      </c>
      <c r="H28" s="48">
        <v>143</v>
      </c>
      <c r="I28" s="48">
        <v>165</v>
      </c>
      <c r="J28" s="48">
        <v>154</v>
      </c>
      <c r="K28" s="48">
        <v>223</v>
      </c>
      <c r="L28" s="48">
        <v>141</v>
      </c>
      <c r="M28" s="48">
        <v>201</v>
      </c>
      <c r="N28" s="48">
        <v>226</v>
      </c>
      <c r="O28" s="49">
        <v>252.60466051777144</v>
      </c>
      <c r="P28" s="49">
        <v>252.60466051777144</v>
      </c>
      <c r="Q28" s="49">
        <v>252.60466051777144</v>
      </c>
      <c r="R28" s="50">
        <v>2300</v>
      </c>
      <c r="S28" s="51">
        <v>3900</v>
      </c>
      <c r="T28" s="51">
        <v>325</v>
      </c>
    </row>
    <row r="29" spans="2:20" ht="14.4" x14ac:dyDescent="0.3">
      <c r="B29" s="33" t="s">
        <v>25</v>
      </c>
      <c r="C29" s="47" t="s">
        <v>8</v>
      </c>
      <c r="E29" s="4" t="s">
        <v>130</v>
      </c>
      <c r="F29" s="48">
        <v>411</v>
      </c>
      <c r="G29" s="48">
        <v>458</v>
      </c>
      <c r="H29" s="48">
        <v>505</v>
      </c>
      <c r="I29" s="48">
        <v>539</v>
      </c>
      <c r="J29" s="48">
        <v>632</v>
      </c>
      <c r="K29" s="48">
        <v>746</v>
      </c>
      <c r="L29" s="48">
        <v>644</v>
      </c>
      <c r="M29" s="48">
        <v>727</v>
      </c>
      <c r="N29" s="48">
        <v>798</v>
      </c>
      <c r="O29" s="49">
        <v>891.94034996983009</v>
      </c>
      <c r="P29" s="49">
        <v>891.94034996983009</v>
      </c>
      <c r="Q29" s="49">
        <v>891.94034996983009</v>
      </c>
      <c r="R29" s="50">
        <v>8100</v>
      </c>
      <c r="S29" s="51">
        <v>10300</v>
      </c>
      <c r="T29" s="51">
        <v>858.33333333333337</v>
      </c>
    </row>
    <row r="30" spans="2:20" ht="14.4" x14ac:dyDescent="0.3">
      <c r="B30" s="33">
        <v>0</v>
      </c>
      <c r="C30" s="47" t="s">
        <v>8</v>
      </c>
      <c r="D30" s="52" t="s">
        <v>131</v>
      </c>
      <c r="E30" s="52"/>
      <c r="F30" s="52">
        <v>6381</v>
      </c>
      <c r="G30" s="52">
        <v>6803</v>
      </c>
      <c r="H30" s="52">
        <v>8234</v>
      </c>
      <c r="I30" s="52">
        <v>8850</v>
      </c>
      <c r="J30" s="52">
        <v>10016</v>
      </c>
      <c r="K30" s="52">
        <v>11196</v>
      </c>
      <c r="L30" s="52">
        <v>9398</v>
      </c>
      <c r="M30" s="52">
        <v>10782</v>
      </c>
      <c r="N30" s="52">
        <v>11601</v>
      </c>
      <c r="O30" s="53">
        <v>12966.666666666668</v>
      </c>
      <c r="P30" s="53">
        <v>12966.666666666668</v>
      </c>
      <c r="Q30" s="53">
        <v>12966.666666666668</v>
      </c>
      <c r="R30" s="53">
        <v>122150</v>
      </c>
      <c r="S30" s="53">
        <v>155600</v>
      </c>
      <c r="T30" s="53">
        <v>12966.666666666666</v>
      </c>
    </row>
    <row r="31" spans="2:20" ht="14.4" x14ac:dyDescent="0.3">
      <c r="B31" s="33">
        <v>0</v>
      </c>
      <c r="C31" s="47" t="s">
        <v>8</v>
      </c>
      <c r="D31"/>
      <c r="E31"/>
      <c r="F31" s="54">
        <v>0.49210796915167099</v>
      </c>
      <c r="G31" s="54">
        <v>0.52465295629820052</v>
      </c>
      <c r="H31" s="54">
        <v>0.63501285347043701</v>
      </c>
      <c r="I31" s="54">
        <v>0.68251928020565555</v>
      </c>
      <c r="J31" s="54">
        <v>0.7724421593830334</v>
      </c>
      <c r="K31" s="54">
        <v>0.86344473007712086</v>
      </c>
      <c r="L31" s="54">
        <v>0.72478149100257072</v>
      </c>
      <c r="M31" s="54">
        <v>0.8315167095115682</v>
      </c>
      <c r="N31" s="54">
        <v>0.89467866323907463</v>
      </c>
      <c r="O31" s="54">
        <v>1.0000000000000002</v>
      </c>
      <c r="P31" s="54">
        <v>1.0000000000000002</v>
      </c>
      <c r="Q31" s="54">
        <v>1.0000000000000002</v>
      </c>
      <c r="R31" s="55"/>
      <c r="T31"/>
    </row>
    <row r="32" spans="2:20" ht="14.4" x14ac:dyDescent="0.3">
      <c r="D32"/>
      <c r="E32"/>
      <c r="F32"/>
      <c r="G32"/>
      <c r="H32"/>
      <c r="I32"/>
      <c r="J32"/>
      <c r="K32"/>
      <c r="L32"/>
      <c r="M32"/>
      <c r="N32" s="7"/>
      <c r="O32" s="7"/>
      <c r="P32" s="7"/>
      <c r="Q32" s="7"/>
      <c r="R32" s="55"/>
      <c r="T32"/>
    </row>
    <row r="33" spans="4:20" ht="14.4" x14ac:dyDescent="0.3">
      <c r="D33"/>
      <c r="E33"/>
      <c r="F33"/>
      <c r="G33"/>
      <c r="H33"/>
      <c r="I33"/>
      <c r="J33"/>
      <c r="K33"/>
      <c r="L33"/>
      <c r="M33"/>
      <c r="N33" s="7"/>
      <c r="O33" s="7"/>
      <c r="P33" s="7"/>
      <c r="Q33" s="7"/>
      <c r="R33" s="55"/>
      <c r="T33"/>
    </row>
    <row r="34" spans="4:20" ht="14.4" x14ac:dyDescent="0.3">
      <c r="D34" s="4" t="s">
        <v>113</v>
      </c>
      <c r="E34" s="4" t="s">
        <v>45</v>
      </c>
      <c r="F34"/>
      <c r="G34"/>
      <c r="H34"/>
      <c r="I34"/>
      <c r="J34"/>
      <c r="K34"/>
      <c r="L34"/>
      <c r="M34"/>
      <c r="N34" s="7"/>
      <c r="O34" s="7"/>
      <c r="P34" s="7"/>
      <c r="Q34" s="7"/>
      <c r="R34" s="55"/>
      <c r="T34"/>
    </row>
    <row r="35" spans="4:20" ht="15.6" x14ac:dyDescent="0.3">
      <c r="D35" s="4" t="s">
        <v>114</v>
      </c>
      <c r="E35" s="4" t="s">
        <v>115</v>
      </c>
      <c r="F35" s="56" t="s">
        <v>132</v>
      </c>
      <c r="N35" s="42"/>
    </row>
    <row r="36" spans="4:20" ht="14.4" x14ac:dyDescent="0.3">
      <c r="K36" s="44"/>
      <c r="L36" s="44"/>
      <c r="M36" s="44"/>
      <c r="N36"/>
      <c r="O36"/>
      <c r="P36"/>
      <c r="Q36"/>
      <c r="R36"/>
      <c r="S36"/>
    </row>
    <row r="37" spans="4:20" ht="14.4" x14ac:dyDescent="0.3">
      <c r="F37" s="4" t="s">
        <v>117</v>
      </c>
      <c r="R37"/>
      <c r="S37"/>
    </row>
    <row r="38" spans="4:20" ht="14.4" x14ac:dyDescent="0.3">
      <c r="D38" s="4" t="s">
        <v>120</v>
      </c>
      <c r="E38" s="4" t="s">
        <v>40</v>
      </c>
      <c r="F38" s="4" t="s">
        <v>121</v>
      </c>
      <c r="G38" s="4" t="s">
        <v>122</v>
      </c>
      <c r="H38" s="4" t="s">
        <v>123</v>
      </c>
      <c r="I38" s="4" t="s">
        <v>133</v>
      </c>
      <c r="J38" s="4" t="s">
        <v>134</v>
      </c>
      <c r="K38" s="4" t="s">
        <v>135</v>
      </c>
      <c r="L38" s="4" t="s">
        <v>136</v>
      </c>
      <c r="M38" s="4" t="s">
        <v>137</v>
      </c>
      <c r="N38" s="4" t="s">
        <v>138</v>
      </c>
      <c r="O38" s="4" t="s">
        <v>139</v>
      </c>
      <c r="P38" s="4" t="s">
        <v>140</v>
      </c>
      <c r="Q38" s="4" t="s">
        <v>141</v>
      </c>
      <c r="R38"/>
      <c r="S38"/>
    </row>
    <row r="39" spans="4:20" ht="14.4" x14ac:dyDescent="0.3">
      <c r="D39" s="4" t="s">
        <v>97</v>
      </c>
      <c r="E39" s="4" t="s">
        <v>46</v>
      </c>
      <c r="F39" s="48">
        <v>51637.64</v>
      </c>
      <c r="G39" s="48">
        <v>58072.69</v>
      </c>
      <c r="H39" s="48">
        <v>59569.249999999993</v>
      </c>
      <c r="I39" s="48">
        <v>75530.429999999993</v>
      </c>
      <c r="J39" s="48">
        <v>87665.51999999999</v>
      </c>
      <c r="K39" s="48">
        <v>99627.24</v>
      </c>
      <c r="L39" s="48">
        <v>70080.639999999999</v>
      </c>
      <c r="M39" s="48">
        <v>83739.459999999992</v>
      </c>
      <c r="N39" s="48">
        <v>101512.96000000001</v>
      </c>
      <c r="O39" s="48"/>
      <c r="P39" s="48"/>
      <c r="Q39" s="48"/>
      <c r="R39"/>
      <c r="S39"/>
    </row>
    <row r="40" spans="4:20" ht="14.4" x14ac:dyDescent="0.3">
      <c r="E40" s="4" t="s">
        <v>47</v>
      </c>
      <c r="F40" s="48">
        <v>106654.97</v>
      </c>
      <c r="G40" s="48">
        <v>114229.05</v>
      </c>
      <c r="H40" s="48">
        <v>123372.09</v>
      </c>
      <c r="I40" s="48">
        <v>151086.37</v>
      </c>
      <c r="J40" s="48">
        <v>158926.56999999998</v>
      </c>
      <c r="K40" s="48">
        <v>176494.55000000002</v>
      </c>
      <c r="L40" s="48">
        <v>126617.73999999998</v>
      </c>
      <c r="M40" s="48">
        <v>174052.68</v>
      </c>
      <c r="N40" s="48">
        <v>196783.86</v>
      </c>
      <c r="O40" s="48"/>
      <c r="P40" s="48"/>
      <c r="Q40" s="48"/>
      <c r="R40"/>
      <c r="S40"/>
    </row>
    <row r="41" spans="4:20" ht="14.4" x14ac:dyDescent="0.3">
      <c r="E41" s="4" t="s">
        <v>49</v>
      </c>
      <c r="F41" s="48">
        <v>16056.26</v>
      </c>
      <c r="G41" s="48">
        <v>15940.09</v>
      </c>
      <c r="H41" s="48">
        <v>20661.36</v>
      </c>
      <c r="I41" s="48">
        <v>22433.24</v>
      </c>
      <c r="J41" s="48">
        <v>33635.51</v>
      </c>
      <c r="K41" s="48">
        <v>24709.25</v>
      </c>
      <c r="L41" s="48">
        <v>30719.58</v>
      </c>
      <c r="M41" s="48">
        <v>27854.230000000003</v>
      </c>
      <c r="N41" s="48">
        <v>27574.579999999998</v>
      </c>
      <c r="O41" s="48"/>
      <c r="P41" s="48"/>
      <c r="Q41" s="48"/>
      <c r="R41"/>
      <c r="S41"/>
    </row>
    <row r="42" spans="4:20" ht="14.4" x14ac:dyDescent="0.3">
      <c r="E42" s="4" t="s">
        <v>50</v>
      </c>
      <c r="F42" s="48">
        <v>43767.65</v>
      </c>
      <c r="G42" s="48">
        <v>53598.83</v>
      </c>
      <c r="H42" s="48">
        <v>57184.99</v>
      </c>
      <c r="I42" s="48">
        <v>60507.38</v>
      </c>
      <c r="J42" s="48">
        <v>70433.16</v>
      </c>
      <c r="K42" s="48">
        <v>73729.86</v>
      </c>
      <c r="L42" s="48">
        <v>75703.51999999999</v>
      </c>
      <c r="M42" s="48">
        <v>80432.899999999994</v>
      </c>
      <c r="N42" s="48">
        <v>79447.67</v>
      </c>
      <c r="O42" s="48"/>
      <c r="P42" s="48"/>
      <c r="Q42" s="48"/>
      <c r="R42"/>
      <c r="S42"/>
    </row>
    <row r="43" spans="4:20" ht="14.4" x14ac:dyDescent="0.3">
      <c r="E43" s="4" t="s">
        <v>51</v>
      </c>
      <c r="F43" s="48">
        <v>21304.17</v>
      </c>
      <c r="G43" s="48">
        <v>21395.22</v>
      </c>
      <c r="H43" s="48">
        <v>31905.33</v>
      </c>
      <c r="I43" s="48">
        <v>30988.829999999998</v>
      </c>
      <c r="J43" s="48">
        <v>27783.77</v>
      </c>
      <c r="K43" s="48">
        <v>22824.22</v>
      </c>
      <c r="L43" s="48">
        <v>19042.18</v>
      </c>
      <c r="M43" s="48">
        <v>27245.96</v>
      </c>
      <c r="N43" s="48">
        <v>28623.05</v>
      </c>
      <c r="O43" s="48"/>
      <c r="P43" s="48"/>
      <c r="Q43" s="48"/>
      <c r="R43"/>
      <c r="S43"/>
    </row>
    <row r="44" spans="4:20" ht="14.4" x14ac:dyDescent="0.3">
      <c r="E44" s="4" t="s">
        <v>52</v>
      </c>
      <c r="F44" s="48">
        <v>47759.990000000005</v>
      </c>
      <c r="G44" s="48">
        <v>39879.879999999997</v>
      </c>
      <c r="H44" s="48">
        <v>45136.959999999999</v>
      </c>
      <c r="I44" s="48">
        <v>63760.87</v>
      </c>
      <c r="J44" s="48">
        <v>65151.700000000004</v>
      </c>
      <c r="K44" s="48">
        <v>60728</v>
      </c>
      <c r="L44" s="48">
        <v>80646.930000000008</v>
      </c>
      <c r="M44" s="48">
        <v>68208.84</v>
      </c>
      <c r="N44" s="48">
        <v>67674.710000000006</v>
      </c>
      <c r="O44" s="48"/>
      <c r="P44" s="48"/>
      <c r="Q44" s="48"/>
      <c r="R44"/>
      <c r="S44"/>
    </row>
    <row r="45" spans="4:20" ht="14.4" x14ac:dyDescent="0.3">
      <c r="E45" s="4" t="s">
        <v>53</v>
      </c>
      <c r="F45" s="48">
        <v>74571.210000000006</v>
      </c>
      <c r="G45" s="48">
        <v>69146.040000000008</v>
      </c>
      <c r="H45" s="48">
        <v>83744.539999999994</v>
      </c>
      <c r="I45" s="48">
        <v>82582.430000000008</v>
      </c>
      <c r="J45" s="48">
        <v>105150.56</v>
      </c>
      <c r="K45" s="48">
        <v>116788.12999999999</v>
      </c>
      <c r="L45" s="48">
        <v>96473.110000000015</v>
      </c>
      <c r="M45" s="48">
        <v>117096.92</v>
      </c>
      <c r="N45" s="48">
        <v>122368.98999999999</v>
      </c>
      <c r="O45" s="48"/>
      <c r="P45" s="48"/>
      <c r="Q45" s="48"/>
      <c r="R45"/>
      <c r="S45"/>
    </row>
    <row r="46" spans="4:20" ht="14.4" x14ac:dyDescent="0.3">
      <c r="E46" s="4" t="s">
        <v>54</v>
      </c>
      <c r="F46" s="48">
        <v>6843.84</v>
      </c>
      <c r="G46" s="48">
        <v>6706.4599999999991</v>
      </c>
      <c r="H46" s="48">
        <v>11326.4</v>
      </c>
      <c r="I46" s="48">
        <v>10967.93</v>
      </c>
      <c r="J46" s="48">
        <v>16533.970000000005</v>
      </c>
      <c r="K46" s="48">
        <v>28728.440000000002</v>
      </c>
      <c r="L46" s="48">
        <v>18093.560000000001</v>
      </c>
      <c r="M46" s="48">
        <v>16526.939999999999</v>
      </c>
      <c r="N46" s="48">
        <v>12750.98</v>
      </c>
      <c r="O46" s="48"/>
      <c r="P46" s="48"/>
      <c r="Q46" s="48"/>
      <c r="R46"/>
      <c r="S46"/>
    </row>
    <row r="47" spans="4:20" ht="14.4" x14ac:dyDescent="0.3">
      <c r="E47" s="4" t="s">
        <v>55</v>
      </c>
      <c r="F47" s="48">
        <v>54397.380000000005</v>
      </c>
      <c r="G47" s="48">
        <v>54492.17</v>
      </c>
      <c r="H47" s="48">
        <v>66583.009999999995</v>
      </c>
      <c r="I47" s="48">
        <v>62424.990000000005</v>
      </c>
      <c r="J47" s="48">
        <v>70486.180000000008</v>
      </c>
      <c r="K47" s="48">
        <v>89025.75</v>
      </c>
      <c r="L47" s="48">
        <v>68200.34</v>
      </c>
      <c r="M47" s="48">
        <v>70682.78</v>
      </c>
      <c r="N47" s="48">
        <v>94108.66</v>
      </c>
      <c r="O47" s="48"/>
      <c r="P47" s="48"/>
      <c r="Q47" s="48"/>
      <c r="R47"/>
      <c r="S47"/>
    </row>
    <row r="48" spans="4:20" ht="14.4" x14ac:dyDescent="0.3">
      <c r="E48" s="4" t="s">
        <v>56</v>
      </c>
      <c r="F48" s="48">
        <v>55595.409999999996</v>
      </c>
      <c r="G48" s="48">
        <v>83755.759999999995</v>
      </c>
      <c r="H48" s="48">
        <v>95052.700000000012</v>
      </c>
      <c r="I48" s="48">
        <v>92917.48</v>
      </c>
      <c r="J48" s="48">
        <v>103307.8</v>
      </c>
      <c r="K48" s="48">
        <v>124722.56000000001</v>
      </c>
      <c r="L48" s="48">
        <v>109034.49999999999</v>
      </c>
      <c r="M48" s="48">
        <v>114675.17</v>
      </c>
      <c r="N48" s="48">
        <v>124767.76000000001</v>
      </c>
      <c r="O48" s="48"/>
      <c r="P48" s="48"/>
      <c r="Q48" s="48"/>
      <c r="R48"/>
      <c r="S48"/>
    </row>
    <row r="49" spans="4:19" ht="14.4" x14ac:dyDescent="0.3">
      <c r="E49" s="4" t="s">
        <v>58</v>
      </c>
      <c r="F49" s="48">
        <v>54900.160000000003</v>
      </c>
      <c r="G49" s="48">
        <v>57092.02</v>
      </c>
      <c r="H49" s="48">
        <v>81911.840000000011</v>
      </c>
      <c r="I49" s="48">
        <v>75384.829999999987</v>
      </c>
      <c r="J49" s="48">
        <v>67781.39</v>
      </c>
      <c r="K49" s="48">
        <v>89712.11</v>
      </c>
      <c r="L49" s="48">
        <v>86728.19</v>
      </c>
      <c r="M49" s="48">
        <v>100275.51000000001</v>
      </c>
      <c r="N49" s="48">
        <v>89773.25</v>
      </c>
      <c r="O49" s="48"/>
      <c r="P49" s="48"/>
      <c r="Q49" s="48"/>
      <c r="R49"/>
      <c r="S49"/>
    </row>
    <row r="50" spans="4:19" ht="14.4" x14ac:dyDescent="0.3">
      <c r="E50" s="4" t="s">
        <v>59</v>
      </c>
      <c r="F50" s="48">
        <v>116357.72</v>
      </c>
      <c r="G50" s="48">
        <v>102590.2</v>
      </c>
      <c r="H50" s="48">
        <v>121640.04</v>
      </c>
      <c r="I50" s="48">
        <v>141314.83000000002</v>
      </c>
      <c r="J50" s="48">
        <v>157634.32999999999</v>
      </c>
      <c r="K50" s="48">
        <v>175479.1</v>
      </c>
      <c r="L50" s="48">
        <v>132552.59</v>
      </c>
      <c r="M50" s="48">
        <v>160477.25</v>
      </c>
      <c r="N50" s="48">
        <v>158796.89000000001</v>
      </c>
      <c r="O50" s="48"/>
      <c r="P50" s="48"/>
      <c r="Q50" s="48"/>
      <c r="R50"/>
      <c r="S50"/>
    </row>
    <row r="51" spans="4:19" ht="14.4" x14ac:dyDescent="0.3">
      <c r="E51" s="4" t="s">
        <v>60</v>
      </c>
      <c r="F51" s="48">
        <v>6826.25</v>
      </c>
      <c r="G51" s="48">
        <v>5425.2100000000009</v>
      </c>
      <c r="H51" s="48">
        <v>11587.99</v>
      </c>
      <c r="I51" s="48">
        <v>11762.7</v>
      </c>
      <c r="J51" s="48">
        <v>11569.4</v>
      </c>
      <c r="K51" s="48">
        <v>12603.08</v>
      </c>
      <c r="L51" s="48">
        <v>12433.189999999999</v>
      </c>
      <c r="M51" s="48">
        <v>9186.77</v>
      </c>
      <c r="N51" s="48">
        <v>9276.36</v>
      </c>
      <c r="O51" s="48"/>
      <c r="P51" s="48"/>
      <c r="Q51" s="48"/>
      <c r="R51"/>
      <c r="S51"/>
    </row>
    <row r="52" spans="4:19" ht="14.4" x14ac:dyDescent="0.3">
      <c r="E52" s="4" t="s">
        <v>61</v>
      </c>
      <c r="F52" s="48">
        <v>16288.75</v>
      </c>
      <c r="G52" s="48">
        <v>19369.620000000003</v>
      </c>
      <c r="H52" s="48">
        <v>28130.84</v>
      </c>
      <c r="I52" s="48">
        <v>18591.77</v>
      </c>
      <c r="J52" s="48">
        <v>24563.56</v>
      </c>
      <c r="K52" s="48">
        <v>20069.39</v>
      </c>
      <c r="L52" s="48">
        <v>25301.589999999997</v>
      </c>
      <c r="M52" s="48">
        <v>23411.91</v>
      </c>
      <c r="N52" s="48">
        <v>19394.29</v>
      </c>
      <c r="O52" s="48"/>
      <c r="P52" s="48"/>
      <c r="Q52" s="48"/>
      <c r="R52"/>
      <c r="S52"/>
    </row>
    <row r="53" spans="4:19" ht="14.4" x14ac:dyDescent="0.3">
      <c r="E53" s="4" t="s">
        <v>62</v>
      </c>
      <c r="F53" s="48">
        <v>103246.16999999998</v>
      </c>
      <c r="G53" s="48">
        <v>114882.34</v>
      </c>
      <c r="H53" s="48">
        <v>155794.02999999997</v>
      </c>
      <c r="I53" s="48">
        <v>157461.74</v>
      </c>
      <c r="J53" s="48">
        <v>185904.00999999998</v>
      </c>
      <c r="K53" s="48">
        <v>208915.74</v>
      </c>
      <c r="L53" s="48">
        <v>179254.68000000002</v>
      </c>
      <c r="M53" s="48">
        <v>176738.84</v>
      </c>
      <c r="N53" s="48">
        <v>185756.13999999998</v>
      </c>
      <c r="O53" s="48"/>
      <c r="P53" s="48"/>
      <c r="Q53" s="48"/>
      <c r="R53"/>
      <c r="S53"/>
    </row>
    <row r="54" spans="4:19" ht="14.4" x14ac:dyDescent="0.3">
      <c r="E54" s="4" t="s">
        <v>63</v>
      </c>
      <c r="F54" s="48">
        <v>14530.98</v>
      </c>
      <c r="G54" s="48">
        <v>22273.690000000002</v>
      </c>
      <c r="H54" s="48">
        <v>22681.75</v>
      </c>
      <c r="I54" s="48">
        <v>23432.489999999998</v>
      </c>
      <c r="J54" s="48">
        <v>18720.72</v>
      </c>
      <c r="K54" s="48">
        <v>27213.52</v>
      </c>
      <c r="L54" s="48">
        <v>17171.250000000004</v>
      </c>
      <c r="M54" s="48">
        <v>24086.03</v>
      </c>
      <c r="N54" s="48">
        <v>26440.81</v>
      </c>
      <c r="O54" s="48"/>
      <c r="P54" s="48"/>
      <c r="Q54" s="48"/>
      <c r="R54"/>
      <c r="S54"/>
    </row>
    <row r="55" spans="4:19" ht="14.4" x14ac:dyDescent="0.3">
      <c r="E55" s="4" t="s">
        <v>130</v>
      </c>
      <c r="F55" s="48">
        <v>41657.69</v>
      </c>
      <c r="G55" s="48">
        <v>45549.82</v>
      </c>
      <c r="H55" s="48">
        <v>49722.080000000002</v>
      </c>
      <c r="I55" s="48">
        <v>57527.519999999997</v>
      </c>
      <c r="J55" s="48">
        <v>63337.84</v>
      </c>
      <c r="K55" s="48">
        <v>69763.72</v>
      </c>
      <c r="L55" s="48">
        <v>70105.100000000006</v>
      </c>
      <c r="M55" s="48">
        <v>68501.649999999994</v>
      </c>
      <c r="N55" s="48">
        <v>72750.05</v>
      </c>
      <c r="O55" s="48"/>
      <c r="P55" s="48"/>
      <c r="Q55" s="48"/>
      <c r="R55"/>
      <c r="S55"/>
    </row>
    <row r="56" spans="4:19" ht="14.4" x14ac:dyDescent="0.3">
      <c r="D56" s="52" t="s">
        <v>131</v>
      </c>
      <c r="E56" s="52"/>
      <c r="F56" s="52">
        <v>832396.24</v>
      </c>
      <c r="G56" s="52">
        <v>884399.09</v>
      </c>
      <c r="H56" s="52">
        <v>1066005.2000000002</v>
      </c>
      <c r="I56" s="52">
        <v>1138675.8299999998</v>
      </c>
      <c r="J56" s="52">
        <v>1268585.9900000002</v>
      </c>
      <c r="K56" s="52">
        <v>1421134.66</v>
      </c>
      <c r="L56" s="52">
        <v>1218158.69</v>
      </c>
      <c r="M56" s="52">
        <v>1343193.84</v>
      </c>
      <c r="N56" s="52">
        <v>1417801.0100000002</v>
      </c>
      <c r="O56" s="52"/>
      <c r="P56" s="52"/>
      <c r="Q56" s="52"/>
      <c r="R56"/>
      <c r="S56"/>
    </row>
    <row r="57" spans="4:19" ht="14.4" x14ac:dyDescent="0.3"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4:19" ht="14.4" x14ac:dyDescent="0.3"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4:19" ht="14.4" x14ac:dyDescent="0.3">
      <c r="D59"/>
      <c r="E59"/>
      <c r="F59"/>
      <c r="G59"/>
      <c r="H59"/>
      <c r="I59"/>
      <c r="J59"/>
      <c r="K59"/>
      <c r="L59"/>
      <c r="M59"/>
      <c r="N59" s="7"/>
      <c r="O59" s="7"/>
      <c r="P59" s="7"/>
      <c r="Q59" s="7"/>
      <c r="R59" s="55"/>
    </row>
    <row r="60" spans="4:19" ht="15.6" x14ac:dyDescent="0.3">
      <c r="D60" s="37" t="s">
        <v>113</v>
      </c>
      <c r="E60" s="37" t="s">
        <v>45</v>
      </c>
      <c r="F60" s="56" t="s">
        <v>142</v>
      </c>
      <c r="N60"/>
      <c r="O60"/>
      <c r="P60"/>
      <c r="Q60"/>
      <c r="R60"/>
      <c r="S60"/>
    </row>
    <row r="61" spans="4:19" ht="14.4" x14ac:dyDescent="0.3">
      <c r="D61" s="57" t="s">
        <v>120</v>
      </c>
      <c r="E61" s="57" t="s">
        <v>40</v>
      </c>
      <c r="F61" s="57" t="s">
        <v>143</v>
      </c>
      <c r="G61" s="57" t="s">
        <v>144</v>
      </c>
      <c r="H61" s="57" t="s">
        <v>145</v>
      </c>
      <c r="I61" s="57" t="s">
        <v>146</v>
      </c>
      <c r="J61" s="57" t="s">
        <v>147</v>
      </c>
      <c r="K61" s="57" t="s">
        <v>148</v>
      </c>
      <c r="L61" s="57" t="s">
        <v>149</v>
      </c>
      <c r="M61" s="57" t="s">
        <v>150</v>
      </c>
      <c r="N61" s="57" t="s">
        <v>151</v>
      </c>
      <c r="O61" s="57" t="s">
        <v>152</v>
      </c>
      <c r="P61" s="58" t="s">
        <v>153</v>
      </c>
      <c r="Q61" s="59" t="s">
        <v>154</v>
      </c>
      <c r="R61"/>
      <c r="S61"/>
    </row>
    <row r="62" spans="4:19" ht="14.4" x14ac:dyDescent="0.3">
      <c r="D62" s="4" t="s">
        <v>97</v>
      </c>
      <c r="E62" s="4" t="s">
        <v>46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/>
      <c r="S62"/>
    </row>
    <row r="63" spans="4:19" ht="14.4" x14ac:dyDescent="0.3">
      <c r="E63" s="4" t="s">
        <v>47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/>
      <c r="S63"/>
    </row>
    <row r="64" spans="4:19" ht="14.4" x14ac:dyDescent="0.3">
      <c r="E64" s="4" t="s">
        <v>49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/>
      <c r="S64"/>
    </row>
    <row r="65" spans="4:19" ht="14.4" x14ac:dyDescent="0.3">
      <c r="E65" s="4" t="s">
        <v>50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/>
      <c r="S65"/>
    </row>
    <row r="66" spans="4:19" ht="14.4" x14ac:dyDescent="0.3">
      <c r="E66" s="4" t="s">
        <v>51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/>
      <c r="S66"/>
    </row>
    <row r="67" spans="4:19" ht="14.4" x14ac:dyDescent="0.3">
      <c r="E67" s="4" t="s">
        <v>52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/>
      <c r="S67"/>
    </row>
    <row r="68" spans="4:19" ht="14.4" x14ac:dyDescent="0.3">
      <c r="E68" s="4" t="s">
        <v>53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/>
      <c r="S68"/>
    </row>
    <row r="69" spans="4:19" ht="14.4" x14ac:dyDescent="0.3">
      <c r="E69" s="4" t="s">
        <v>54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/>
      <c r="S69"/>
    </row>
    <row r="70" spans="4:19" ht="14.4" x14ac:dyDescent="0.3">
      <c r="E70" s="4" t="s">
        <v>55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/>
      <c r="S70"/>
    </row>
    <row r="71" spans="4:19" ht="14.4" x14ac:dyDescent="0.3">
      <c r="E71" s="4" t="s">
        <v>56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/>
      <c r="S71"/>
    </row>
    <row r="72" spans="4:19" ht="14.4" x14ac:dyDescent="0.3">
      <c r="E72" s="4" t="s">
        <v>58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/>
      <c r="S72"/>
    </row>
    <row r="73" spans="4:19" ht="14.4" x14ac:dyDescent="0.3">
      <c r="E73" s="4" t="s">
        <v>59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/>
      <c r="S73"/>
    </row>
    <row r="74" spans="4:19" ht="14.4" x14ac:dyDescent="0.3">
      <c r="E74" s="4" t="s">
        <v>60</v>
      </c>
      <c r="F74" s="48">
        <v>0</v>
      </c>
      <c r="G74" s="48">
        <v>0</v>
      </c>
      <c r="H74" s="48">
        <v>0</v>
      </c>
      <c r="I74" s="48">
        <v>0</v>
      </c>
      <c r="J74" s="48">
        <v>240</v>
      </c>
      <c r="K74" s="48">
        <v>840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/>
      <c r="S74"/>
    </row>
    <row r="75" spans="4:19" ht="14.4" x14ac:dyDescent="0.3">
      <c r="E75" s="4" t="s">
        <v>61</v>
      </c>
      <c r="F75" s="48">
        <v>0</v>
      </c>
      <c r="G75" s="48">
        <v>0</v>
      </c>
      <c r="H75" s="48">
        <v>180</v>
      </c>
      <c r="I75" s="48">
        <v>90</v>
      </c>
      <c r="J75" s="48">
        <v>90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/>
      <c r="S75"/>
    </row>
    <row r="76" spans="4:19" ht="14.4" x14ac:dyDescent="0.3">
      <c r="E76" s="4" t="s">
        <v>62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/>
      <c r="S76"/>
    </row>
    <row r="77" spans="4:19" ht="14.4" x14ac:dyDescent="0.3">
      <c r="E77" s="4" t="s">
        <v>63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/>
      <c r="S77"/>
    </row>
    <row r="78" spans="4:19" ht="14.4" x14ac:dyDescent="0.3">
      <c r="E78" s="4" t="s">
        <v>130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/>
      <c r="S78"/>
    </row>
    <row r="79" spans="4:19" ht="14.4" x14ac:dyDescent="0.3">
      <c r="D79" s="52" t="s">
        <v>131</v>
      </c>
      <c r="E79" s="52"/>
      <c r="F79" s="52">
        <v>0</v>
      </c>
      <c r="G79" s="52">
        <v>0</v>
      </c>
      <c r="H79" s="52">
        <v>180</v>
      </c>
      <c r="I79" s="52">
        <v>90</v>
      </c>
      <c r="J79" s="52">
        <v>330</v>
      </c>
      <c r="K79" s="52">
        <v>840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/>
      <c r="S79"/>
    </row>
    <row r="80" spans="4:19" ht="14.4" x14ac:dyDescent="0.3">
      <c r="D80"/>
      <c r="E80"/>
      <c r="F80"/>
      <c r="G80"/>
      <c r="H80"/>
      <c r="I80"/>
      <c r="J80"/>
      <c r="K80"/>
      <c r="L80"/>
      <c r="M80"/>
      <c r="N80" s="7"/>
      <c r="O80" s="7"/>
      <c r="P80" s="7"/>
      <c r="Q80" s="7"/>
      <c r="R80" s="55"/>
    </row>
    <row r="81" spans="2:22" ht="15.6" x14ac:dyDescent="0.3">
      <c r="D81"/>
      <c r="E81"/>
      <c r="F81"/>
      <c r="G81"/>
      <c r="H81"/>
      <c r="I81"/>
      <c r="J81"/>
      <c r="K81"/>
      <c r="L81"/>
      <c r="M81"/>
      <c r="N81" s="42" t="s">
        <v>155</v>
      </c>
    </row>
    <row r="82" spans="2:22" ht="14.4" x14ac:dyDescent="0.3">
      <c r="D82"/>
      <c r="E82"/>
      <c r="F82"/>
      <c r="G82"/>
      <c r="H82"/>
      <c r="I82"/>
      <c r="J82"/>
      <c r="K82"/>
      <c r="L82"/>
      <c r="M82"/>
      <c r="N82" s="44"/>
      <c r="O82" s="44"/>
      <c r="P82" s="44"/>
      <c r="Q82" s="44"/>
      <c r="R82" s="45" t="s">
        <v>156</v>
      </c>
      <c r="S82" s="46" t="s">
        <v>156</v>
      </c>
      <c r="T82" s="46" t="s">
        <v>156</v>
      </c>
      <c r="V82" s="60" t="s">
        <v>157</v>
      </c>
    </row>
    <row r="83" spans="2:22" ht="15.6" x14ac:dyDescent="0.3">
      <c r="D83" s="37" t="s">
        <v>158</v>
      </c>
      <c r="E83" s="37"/>
      <c r="F83" s="56"/>
      <c r="N83" s="5"/>
      <c r="O83" s="5"/>
      <c r="P83" s="5"/>
      <c r="Q83" s="5"/>
      <c r="R83" s="45" t="s">
        <v>118</v>
      </c>
      <c r="S83" s="46" t="s">
        <v>119</v>
      </c>
      <c r="T83" s="46" t="s">
        <v>119</v>
      </c>
      <c r="V83" s="146" t="s">
        <v>159</v>
      </c>
    </row>
    <row r="84" spans="2:22" x14ac:dyDescent="0.3">
      <c r="D84" s="57" t="s">
        <v>120</v>
      </c>
      <c r="E84" s="57" t="s">
        <v>40</v>
      </c>
      <c r="F84" s="5" t="s">
        <v>98</v>
      </c>
      <c r="G84" s="5" t="s">
        <v>99</v>
      </c>
      <c r="H84" s="5" t="s">
        <v>100</v>
      </c>
      <c r="I84" s="5" t="s">
        <v>101</v>
      </c>
      <c r="J84" s="5" t="s">
        <v>102</v>
      </c>
      <c r="K84" s="5" t="s">
        <v>103</v>
      </c>
      <c r="L84" s="5" t="s">
        <v>104</v>
      </c>
      <c r="M84" s="5" t="s">
        <v>105</v>
      </c>
      <c r="N84" s="5" t="s">
        <v>106</v>
      </c>
      <c r="O84" s="5" t="s">
        <v>107</v>
      </c>
      <c r="P84" s="5" t="s">
        <v>108</v>
      </c>
      <c r="Q84" s="5" t="s">
        <v>109</v>
      </c>
      <c r="R84" s="45" t="s">
        <v>127</v>
      </c>
      <c r="S84" s="46" t="s">
        <v>10</v>
      </c>
      <c r="T84" s="46" t="s">
        <v>128</v>
      </c>
      <c r="V84" s="146"/>
    </row>
    <row r="85" spans="2:22" x14ac:dyDescent="0.3">
      <c r="B85" s="33" t="s">
        <v>46</v>
      </c>
      <c r="C85" s="33" t="s">
        <v>6</v>
      </c>
      <c r="D85" s="4" t="s">
        <v>97</v>
      </c>
      <c r="E85" s="4" t="s">
        <v>46</v>
      </c>
      <c r="F85" s="48">
        <v>51637.64</v>
      </c>
      <c r="G85" s="48">
        <v>58072.69</v>
      </c>
      <c r="H85" s="48">
        <v>59569.249999999993</v>
      </c>
      <c r="I85" s="48">
        <v>75530.429999999993</v>
      </c>
      <c r="J85" s="48">
        <v>87665.51999999999</v>
      </c>
      <c r="K85" s="48">
        <v>99627.24</v>
      </c>
      <c r="L85" s="48">
        <v>70080.639999999999</v>
      </c>
      <c r="M85" s="48">
        <v>83739.459999999992</v>
      </c>
      <c r="N85" s="48">
        <v>101512.96000000001</v>
      </c>
      <c r="O85" s="49">
        <v>113463.03893342527</v>
      </c>
      <c r="P85" s="49">
        <v>113463.03893342527</v>
      </c>
      <c r="Q85" s="49">
        <v>113463.03893342527</v>
      </c>
      <c r="R85" s="50">
        <v>1028000</v>
      </c>
      <c r="S85" s="51">
        <v>1293000</v>
      </c>
      <c r="T85" s="51">
        <v>107750</v>
      </c>
      <c r="V85" s="7">
        <v>-265000</v>
      </c>
    </row>
    <row r="86" spans="2:22" x14ac:dyDescent="0.3">
      <c r="B86" s="33" t="s">
        <v>47</v>
      </c>
      <c r="C86" s="33" t="s">
        <v>6</v>
      </c>
      <c r="E86" s="4" t="s">
        <v>47</v>
      </c>
      <c r="F86" s="48">
        <v>106654.97</v>
      </c>
      <c r="G86" s="48">
        <v>114229.05</v>
      </c>
      <c r="H86" s="48">
        <v>123372.09</v>
      </c>
      <c r="I86" s="48">
        <v>151086.37</v>
      </c>
      <c r="J86" s="48">
        <v>158926.56999999998</v>
      </c>
      <c r="K86" s="48">
        <v>176494.55000000002</v>
      </c>
      <c r="L86" s="48">
        <v>126617.73999999998</v>
      </c>
      <c r="M86" s="48">
        <v>174052.68</v>
      </c>
      <c r="N86" s="48">
        <v>196783.86</v>
      </c>
      <c r="O86" s="49">
        <v>219949.20420653388</v>
      </c>
      <c r="P86" s="49">
        <v>219949.20420653388</v>
      </c>
      <c r="Q86" s="49">
        <v>219949.20420653388</v>
      </c>
      <c r="R86" s="50">
        <v>1988000</v>
      </c>
      <c r="S86" s="51">
        <v>2091000</v>
      </c>
      <c r="T86" s="51">
        <v>174250</v>
      </c>
      <c r="V86" s="7">
        <v>-103000</v>
      </c>
    </row>
    <row r="87" spans="2:22" x14ac:dyDescent="0.3">
      <c r="B87" s="33" t="s">
        <v>49</v>
      </c>
      <c r="C87" s="33" t="s">
        <v>6</v>
      </c>
      <c r="E87" s="4" t="s">
        <v>49</v>
      </c>
      <c r="F87" s="48">
        <v>16056.26</v>
      </c>
      <c r="G87" s="48">
        <v>15940.09</v>
      </c>
      <c r="H87" s="48">
        <v>20661.36</v>
      </c>
      <c r="I87" s="48">
        <v>22433.24</v>
      </c>
      <c r="J87" s="48">
        <v>33635.51</v>
      </c>
      <c r="K87" s="48">
        <v>24709.25</v>
      </c>
      <c r="L87" s="48">
        <v>30719.58</v>
      </c>
      <c r="M87" s="48">
        <v>27854.230000000003</v>
      </c>
      <c r="N87" s="48">
        <v>27574.579999999998</v>
      </c>
      <c r="O87" s="49">
        <v>30820.652300089067</v>
      </c>
      <c r="P87" s="49">
        <v>30820.652300089067</v>
      </c>
      <c r="Q87" s="49">
        <v>30820.652300089067</v>
      </c>
      <c r="R87" s="50">
        <v>312000</v>
      </c>
      <c r="S87" s="51">
        <v>340000</v>
      </c>
      <c r="T87" s="51">
        <v>28333.333333333332</v>
      </c>
      <c r="V87" s="7">
        <v>-28000</v>
      </c>
    </row>
    <row r="88" spans="2:22" x14ac:dyDescent="0.3">
      <c r="B88" s="33" t="s">
        <v>50</v>
      </c>
      <c r="C88" s="33" t="s">
        <v>6</v>
      </c>
      <c r="E88" s="4" t="s">
        <v>50</v>
      </c>
      <c r="F88" s="48">
        <v>43767.65</v>
      </c>
      <c r="G88" s="48">
        <v>53598.83</v>
      </c>
      <c r="H88" s="48">
        <v>57184.99</v>
      </c>
      <c r="I88" s="48">
        <v>60507.38</v>
      </c>
      <c r="J88" s="48">
        <v>70433.16</v>
      </c>
      <c r="K88" s="48">
        <v>73729.86</v>
      </c>
      <c r="L88" s="48">
        <v>75703.51999999999</v>
      </c>
      <c r="M88" s="48">
        <v>80432.899999999994</v>
      </c>
      <c r="N88" s="48">
        <v>79447.67</v>
      </c>
      <c r="O88" s="49">
        <v>88800.228802114754</v>
      </c>
      <c r="P88" s="49">
        <v>88800.228802114754</v>
      </c>
      <c r="Q88" s="49">
        <v>88800.228802114754</v>
      </c>
      <c r="R88" s="50">
        <v>861000</v>
      </c>
      <c r="S88" s="51">
        <v>936000</v>
      </c>
      <c r="T88" s="51">
        <v>78000</v>
      </c>
      <c r="V88" s="7">
        <v>-75000</v>
      </c>
    </row>
    <row r="89" spans="2:22" x14ac:dyDescent="0.3">
      <c r="B89" s="33" t="s">
        <v>51</v>
      </c>
      <c r="C89" s="33" t="s">
        <v>6</v>
      </c>
      <c r="E89" s="4" t="s">
        <v>51</v>
      </c>
      <c r="F89" s="48">
        <v>21304.17</v>
      </c>
      <c r="G89" s="48">
        <v>21395.22</v>
      </c>
      <c r="H89" s="48">
        <v>31905.33</v>
      </c>
      <c r="I89" s="48">
        <v>30988.829999999998</v>
      </c>
      <c r="J89" s="48">
        <v>27783.77</v>
      </c>
      <c r="K89" s="48">
        <v>22824.22</v>
      </c>
      <c r="L89" s="48">
        <v>19042.18</v>
      </c>
      <c r="M89" s="48">
        <v>27245.96</v>
      </c>
      <c r="N89" s="48">
        <v>28623.05</v>
      </c>
      <c r="O89" s="49">
        <v>31992.547912536273</v>
      </c>
      <c r="P89" s="49">
        <v>31992.547912536273</v>
      </c>
      <c r="Q89" s="49">
        <v>31992.547912536273</v>
      </c>
      <c r="R89" s="50">
        <v>327000</v>
      </c>
      <c r="S89" s="51">
        <v>327000</v>
      </c>
      <c r="T89" s="51">
        <v>27250</v>
      </c>
      <c r="V89" s="7">
        <v>0</v>
      </c>
    </row>
    <row r="90" spans="2:22" x14ac:dyDescent="0.3">
      <c r="B90" s="33" t="s">
        <v>52</v>
      </c>
      <c r="C90" s="33" t="s">
        <v>6</v>
      </c>
      <c r="E90" s="4" t="s">
        <v>52</v>
      </c>
      <c r="F90" s="48">
        <v>47759.990000000005</v>
      </c>
      <c r="G90" s="48">
        <v>39879.879999999997</v>
      </c>
      <c r="H90" s="48">
        <v>45136.959999999999</v>
      </c>
      <c r="I90" s="48">
        <v>63760.87</v>
      </c>
      <c r="J90" s="48">
        <v>65151.700000000004</v>
      </c>
      <c r="K90" s="48">
        <v>60728</v>
      </c>
      <c r="L90" s="48">
        <v>80646.930000000008</v>
      </c>
      <c r="M90" s="48">
        <v>68208.84</v>
      </c>
      <c r="N90" s="48">
        <v>67674.710000000006</v>
      </c>
      <c r="O90" s="49">
        <v>75641.359049507228</v>
      </c>
      <c r="P90" s="49">
        <v>75641.359049507228</v>
      </c>
      <c r="Q90" s="49">
        <v>75641.359049507228</v>
      </c>
      <c r="R90" s="50">
        <v>766000</v>
      </c>
      <c r="S90" s="51">
        <v>818000</v>
      </c>
      <c r="T90" s="51">
        <v>68166.666666666672</v>
      </c>
      <c r="V90" s="7">
        <v>-52000</v>
      </c>
    </row>
    <row r="91" spans="2:22" x14ac:dyDescent="0.3">
      <c r="B91" s="33" t="s">
        <v>53</v>
      </c>
      <c r="C91" s="33" t="s">
        <v>6</v>
      </c>
      <c r="E91" s="4" t="s">
        <v>53</v>
      </c>
      <c r="F91" s="48">
        <v>74571.210000000006</v>
      </c>
      <c r="G91" s="48">
        <v>69146.040000000008</v>
      </c>
      <c r="H91" s="48">
        <v>83744.539999999994</v>
      </c>
      <c r="I91" s="48">
        <v>82582.430000000008</v>
      </c>
      <c r="J91" s="48">
        <v>105150.56</v>
      </c>
      <c r="K91" s="48">
        <v>116788.12999999999</v>
      </c>
      <c r="L91" s="48">
        <v>96473.110000000015</v>
      </c>
      <c r="M91" s="48">
        <v>117096.92</v>
      </c>
      <c r="N91" s="48">
        <v>122368.98999999999</v>
      </c>
      <c r="O91" s="49">
        <v>136774.2352958078</v>
      </c>
      <c r="P91" s="49">
        <v>136774.2352958078</v>
      </c>
      <c r="Q91" s="49">
        <v>136774.2352958078</v>
      </c>
      <c r="R91" s="50">
        <v>1278000</v>
      </c>
      <c r="S91" s="51">
        <v>1754000</v>
      </c>
      <c r="T91" s="51">
        <v>146166.66666666666</v>
      </c>
      <c r="V91" s="7">
        <v>-476000</v>
      </c>
    </row>
    <row r="92" spans="2:22" x14ac:dyDescent="0.3">
      <c r="B92" s="33" t="s">
        <v>54</v>
      </c>
      <c r="C92" s="33" t="s">
        <v>6</v>
      </c>
      <c r="E92" s="4" t="s">
        <v>54</v>
      </c>
      <c r="F92" s="48">
        <v>6843.84</v>
      </c>
      <c r="G92" s="48">
        <v>6706.4599999999991</v>
      </c>
      <c r="H92" s="48">
        <v>11326.4</v>
      </c>
      <c r="I92" s="48">
        <v>10967.93</v>
      </c>
      <c r="J92" s="48">
        <v>16533.970000000005</v>
      </c>
      <c r="K92" s="48">
        <v>28728.440000000002</v>
      </c>
      <c r="L92" s="48">
        <v>18093.560000000001</v>
      </c>
      <c r="M92" s="48">
        <v>16526.939999999999</v>
      </c>
      <c r="N92" s="48">
        <v>12750.98</v>
      </c>
      <c r="O92" s="49">
        <v>14252.022009596873</v>
      </c>
      <c r="P92" s="49">
        <v>14252.022009596873</v>
      </c>
      <c r="Q92" s="49">
        <v>14252.022009596873</v>
      </c>
      <c r="R92" s="50">
        <v>171000</v>
      </c>
      <c r="S92" s="51">
        <v>221000</v>
      </c>
      <c r="T92" s="51">
        <v>18416.666666666668</v>
      </c>
      <c r="V92" s="7">
        <v>-50000</v>
      </c>
    </row>
    <row r="93" spans="2:22" x14ac:dyDescent="0.3">
      <c r="B93" s="33" t="s">
        <v>55</v>
      </c>
      <c r="C93" s="33" t="s">
        <v>6</v>
      </c>
      <c r="E93" s="4" t="s">
        <v>55</v>
      </c>
      <c r="F93" s="48">
        <v>54397.380000000005</v>
      </c>
      <c r="G93" s="48">
        <v>54492.17</v>
      </c>
      <c r="H93" s="48">
        <v>66583.009999999995</v>
      </c>
      <c r="I93" s="48">
        <v>62424.990000000005</v>
      </c>
      <c r="J93" s="48">
        <v>70486.180000000008</v>
      </c>
      <c r="K93" s="48">
        <v>89025.75</v>
      </c>
      <c r="L93" s="48">
        <v>68200.34</v>
      </c>
      <c r="M93" s="48">
        <v>70682.78</v>
      </c>
      <c r="N93" s="48">
        <v>94108.66</v>
      </c>
      <c r="O93" s="49">
        <v>105187.10668620521</v>
      </c>
      <c r="P93" s="49">
        <v>105187.10668620521</v>
      </c>
      <c r="Q93" s="49">
        <v>105187.10668620521</v>
      </c>
      <c r="R93" s="50">
        <v>946000</v>
      </c>
      <c r="S93" s="51">
        <v>644000</v>
      </c>
      <c r="T93" s="51">
        <v>53666.666666666664</v>
      </c>
      <c r="V93" s="7">
        <v>302000</v>
      </c>
    </row>
    <row r="94" spans="2:22" x14ac:dyDescent="0.3">
      <c r="B94" s="33" t="s">
        <v>56</v>
      </c>
      <c r="C94" s="33" t="s">
        <v>6</v>
      </c>
      <c r="E94" s="4" t="s">
        <v>56</v>
      </c>
      <c r="F94" s="48">
        <v>55595.409999999996</v>
      </c>
      <c r="G94" s="48">
        <v>83755.759999999995</v>
      </c>
      <c r="H94" s="48">
        <v>95052.700000000012</v>
      </c>
      <c r="I94" s="48">
        <v>92917.48</v>
      </c>
      <c r="J94" s="48">
        <v>103307.8</v>
      </c>
      <c r="K94" s="48">
        <v>124722.56000000001</v>
      </c>
      <c r="L94" s="48">
        <v>109034.49999999999</v>
      </c>
      <c r="M94" s="48">
        <v>114675.17</v>
      </c>
      <c r="N94" s="48">
        <v>124767.76000000001</v>
      </c>
      <c r="O94" s="49">
        <v>139455.38786886187</v>
      </c>
      <c r="P94" s="49">
        <v>139455.38786886187</v>
      </c>
      <c r="Q94" s="49">
        <v>139455.38786886187</v>
      </c>
      <c r="R94" s="50">
        <v>1322000</v>
      </c>
      <c r="S94" s="51">
        <v>2388000</v>
      </c>
      <c r="T94" s="51">
        <v>199000</v>
      </c>
      <c r="V94" s="7">
        <v>-1066000</v>
      </c>
    </row>
    <row r="95" spans="2:22" x14ac:dyDescent="0.3">
      <c r="B95" s="33" t="s">
        <v>58</v>
      </c>
      <c r="C95" s="33" t="s">
        <v>6</v>
      </c>
      <c r="E95" s="4" t="s">
        <v>58</v>
      </c>
      <c r="F95" s="48">
        <v>54900.160000000003</v>
      </c>
      <c r="G95" s="48">
        <v>57092.02</v>
      </c>
      <c r="H95" s="48">
        <v>81911.840000000011</v>
      </c>
      <c r="I95" s="48">
        <v>75384.829999999987</v>
      </c>
      <c r="J95" s="48">
        <v>67781.39</v>
      </c>
      <c r="K95" s="48">
        <v>89712.11</v>
      </c>
      <c r="L95" s="48">
        <v>86728.19</v>
      </c>
      <c r="M95" s="48">
        <v>100275.51000000001</v>
      </c>
      <c r="N95" s="48">
        <v>89773.25</v>
      </c>
      <c r="O95" s="49">
        <v>100341.33336206646</v>
      </c>
      <c r="P95" s="49">
        <v>100341.33336206646</v>
      </c>
      <c r="Q95" s="49">
        <v>100341.33336206646</v>
      </c>
      <c r="R95" s="50">
        <v>1005000</v>
      </c>
      <c r="S95" s="51">
        <v>1252000</v>
      </c>
      <c r="T95" s="51">
        <v>104333.33333333333</v>
      </c>
      <c r="V95" s="7">
        <v>-247000</v>
      </c>
    </row>
    <row r="96" spans="2:22" x14ac:dyDescent="0.3">
      <c r="B96" s="33" t="s">
        <v>59</v>
      </c>
      <c r="C96" s="33" t="s">
        <v>6</v>
      </c>
      <c r="E96" s="4" t="s">
        <v>59</v>
      </c>
      <c r="F96" s="48">
        <v>116357.72</v>
      </c>
      <c r="G96" s="48">
        <v>102590.2</v>
      </c>
      <c r="H96" s="48">
        <v>121640.04</v>
      </c>
      <c r="I96" s="48">
        <v>141314.83000000002</v>
      </c>
      <c r="J96" s="48">
        <v>157634.32999999999</v>
      </c>
      <c r="K96" s="48">
        <v>175479.1</v>
      </c>
      <c r="L96" s="48">
        <v>132552.59</v>
      </c>
      <c r="M96" s="48">
        <v>160477.25</v>
      </c>
      <c r="N96" s="48">
        <v>158796.89000000001</v>
      </c>
      <c r="O96" s="49">
        <v>177490.41809614113</v>
      </c>
      <c r="P96" s="49">
        <v>177490.41809614113</v>
      </c>
      <c r="Q96" s="49">
        <v>177490.41809614113</v>
      </c>
      <c r="R96" s="50">
        <v>1799000</v>
      </c>
      <c r="S96" s="51">
        <v>2208000</v>
      </c>
      <c r="T96" s="51">
        <v>184000</v>
      </c>
      <c r="V96" s="7">
        <v>-409000</v>
      </c>
    </row>
    <row r="97" spans="2:22" x14ac:dyDescent="0.3">
      <c r="B97" s="33" t="s">
        <v>60</v>
      </c>
      <c r="C97" s="33" t="s">
        <v>6</v>
      </c>
      <c r="E97" s="4" t="s">
        <v>60</v>
      </c>
      <c r="F97" s="48">
        <v>6826.25</v>
      </c>
      <c r="G97" s="48">
        <v>5425.2100000000009</v>
      </c>
      <c r="H97" s="48">
        <v>11587.99</v>
      </c>
      <c r="I97" s="48">
        <v>11762.7</v>
      </c>
      <c r="J97" s="48">
        <v>11809.4</v>
      </c>
      <c r="K97" s="48">
        <v>13443.08</v>
      </c>
      <c r="L97" s="48">
        <v>12433.189999999999</v>
      </c>
      <c r="M97" s="48">
        <v>9186.77</v>
      </c>
      <c r="N97" s="48">
        <v>9276.36</v>
      </c>
      <c r="O97" s="49">
        <v>10368.370657701924</v>
      </c>
      <c r="P97" s="49">
        <v>10368.370657701924</v>
      </c>
      <c r="Q97" s="49">
        <v>10368.370657701924</v>
      </c>
      <c r="R97" s="50">
        <v>123000</v>
      </c>
      <c r="S97" s="51">
        <v>168000</v>
      </c>
      <c r="T97" s="51">
        <v>14000</v>
      </c>
      <c r="V97" s="7">
        <v>-45000</v>
      </c>
    </row>
    <row r="98" spans="2:22" x14ac:dyDescent="0.3">
      <c r="B98" s="33" t="s">
        <v>61</v>
      </c>
      <c r="C98" s="33" t="s">
        <v>6</v>
      </c>
      <c r="E98" s="4" t="s">
        <v>61</v>
      </c>
      <c r="F98" s="48">
        <v>16288.75</v>
      </c>
      <c r="G98" s="48">
        <v>19369.620000000003</v>
      </c>
      <c r="H98" s="48">
        <v>28310.84</v>
      </c>
      <c r="I98" s="48">
        <v>18681.77</v>
      </c>
      <c r="J98" s="48">
        <v>24653.56</v>
      </c>
      <c r="K98" s="48">
        <v>20069.39</v>
      </c>
      <c r="L98" s="48">
        <v>25301.589999999997</v>
      </c>
      <c r="M98" s="48">
        <v>23411.91</v>
      </c>
      <c r="N98" s="48">
        <v>19394.29</v>
      </c>
      <c r="O98" s="49">
        <v>21677.380714306237</v>
      </c>
      <c r="P98" s="49">
        <v>21677.380714306237</v>
      </c>
      <c r="Q98" s="49">
        <v>21677.380714306237</v>
      </c>
      <c r="R98" s="50">
        <v>261000</v>
      </c>
      <c r="S98" s="51">
        <v>223000</v>
      </c>
      <c r="T98" s="51">
        <v>18583.333333333332</v>
      </c>
      <c r="V98" s="7">
        <v>38000</v>
      </c>
    </row>
    <row r="99" spans="2:22" x14ac:dyDescent="0.3">
      <c r="B99" s="33" t="s">
        <v>62</v>
      </c>
      <c r="C99" s="33" t="s">
        <v>6</v>
      </c>
      <c r="E99" s="4" t="s">
        <v>62</v>
      </c>
      <c r="F99" s="48">
        <v>103246.16999999998</v>
      </c>
      <c r="G99" s="48">
        <v>114882.34</v>
      </c>
      <c r="H99" s="48">
        <v>155794.02999999997</v>
      </c>
      <c r="I99" s="48">
        <v>157461.74</v>
      </c>
      <c r="J99" s="48">
        <v>185904.00999999998</v>
      </c>
      <c r="K99" s="48">
        <v>208915.74</v>
      </c>
      <c r="L99" s="48">
        <v>179254.68000000002</v>
      </c>
      <c r="M99" s="48">
        <v>176738.84</v>
      </c>
      <c r="N99" s="48">
        <v>185756.13999999998</v>
      </c>
      <c r="O99" s="49">
        <v>207623.30391058241</v>
      </c>
      <c r="P99" s="49">
        <v>207623.30391058241</v>
      </c>
      <c r="Q99" s="49">
        <v>207623.30391058241</v>
      </c>
      <c r="R99" s="50">
        <v>2091000</v>
      </c>
      <c r="S99" s="51">
        <v>2377000</v>
      </c>
      <c r="T99" s="51">
        <v>198083.33333333334</v>
      </c>
      <c r="V99" s="7">
        <v>-286000</v>
      </c>
    </row>
    <row r="100" spans="2:22" x14ac:dyDescent="0.3">
      <c r="B100" s="33" t="s">
        <v>63</v>
      </c>
      <c r="C100" s="33" t="s">
        <v>6</v>
      </c>
      <c r="E100" s="4" t="s">
        <v>63</v>
      </c>
      <c r="F100" s="48">
        <v>14530.98</v>
      </c>
      <c r="G100" s="48">
        <v>22273.690000000002</v>
      </c>
      <c r="H100" s="48">
        <v>22681.75</v>
      </c>
      <c r="I100" s="48">
        <v>23432.489999999998</v>
      </c>
      <c r="J100" s="48">
        <v>18720.72</v>
      </c>
      <c r="K100" s="48">
        <v>27213.52</v>
      </c>
      <c r="L100" s="48">
        <v>17171.250000000004</v>
      </c>
      <c r="M100" s="48">
        <v>24086.03</v>
      </c>
      <c r="N100" s="48">
        <v>26440.81</v>
      </c>
      <c r="O100" s="49">
        <v>29553.41519409246</v>
      </c>
      <c r="P100" s="49">
        <v>29553.41519409246</v>
      </c>
      <c r="Q100" s="49">
        <v>29553.41519409246</v>
      </c>
      <c r="R100" s="50">
        <v>285000</v>
      </c>
      <c r="S100" s="51">
        <v>450000</v>
      </c>
      <c r="T100" s="51">
        <v>37500</v>
      </c>
      <c r="V100" s="7">
        <v>-165000</v>
      </c>
    </row>
    <row r="101" spans="2:22" x14ac:dyDescent="0.3">
      <c r="B101" s="33" t="s">
        <v>25</v>
      </c>
      <c r="C101" s="33" t="s">
        <v>6</v>
      </c>
      <c r="E101" s="4" t="s">
        <v>130</v>
      </c>
      <c r="F101" s="48">
        <v>41657.69</v>
      </c>
      <c r="G101" s="48">
        <v>45549.82</v>
      </c>
      <c r="H101" s="48">
        <v>49722.080000000002</v>
      </c>
      <c r="I101" s="48">
        <v>57527.519999999997</v>
      </c>
      <c r="J101" s="48">
        <v>63337.84</v>
      </c>
      <c r="K101" s="48">
        <v>69763.72</v>
      </c>
      <c r="L101" s="48">
        <v>70105.100000000006</v>
      </c>
      <c r="M101" s="48">
        <v>68501.649999999994</v>
      </c>
      <c r="N101" s="48">
        <v>72750.05</v>
      </c>
      <c r="O101" s="49">
        <v>81314.166738499553</v>
      </c>
      <c r="P101" s="49">
        <v>81314.166738499553</v>
      </c>
      <c r="Q101" s="49">
        <v>81314.166738499553</v>
      </c>
      <c r="R101" s="50">
        <v>783000</v>
      </c>
      <c r="S101" s="51">
        <v>1004000</v>
      </c>
      <c r="T101" s="51">
        <v>83666.666666666672</v>
      </c>
      <c r="V101" s="7">
        <v>-221000</v>
      </c>
    </row>
    <row r="102" spans="2:22" x14ac:dyDescent="0.3">
      <c r="B102" s="33">
        <v>0</v>
      </c>
      <c r="D102" s="52" t="s">
        <v>131</v>
      </c>
      <c r="E102" s="52"/>
      <c r="F102" s="52">
        <v>832396.24</v>
      </c>
      <c r="G102" s="52">
        <v>884399.09</v>
      </c>
      <c r="H102" s="52">
        <v>1066185.2000000002</v>
      </c>
      <c r="I102" s="52">
        <v>1138765.8299999998</v>
      </c>
      <c r="J102" s="52">
        <v>1268915.9900000002</v>
      </c>
      <c r="K102" s="52">
        <v>1421974.66</v>
      </c>
      <c r="L102" s="52">
        <v>1218158.69</v>
      </c>
      <c r="M102" s="52">
        <v>1343193.84</v>
      </c>
      <c r="N102" s="52">
        <v>1417801.0100000002</v>
      </c>
      <c r="O102" s="53">
        <v>1584704.1717380688</v>
      </c>
      <c r="P102" s="53">
        <v>1584704.1717380688</v>
      </c>
      <c r="Q102" s="53">
        <v>1584704.1717380688</v>
      </c>
      <c r="R102" s="53">
        <v>15346000</v>
      </c>
      <c r="S102" s="53">
        <v>18494000</v>
      </c>
      <c r="T102" s="53">
        <v>1541166.6666666665</v>
      </c>
      <c r="V102" s="55">
        <v>-3148000</v>
      </c>
    </row>
    <row r="103" spans="2:22" ht="14.4" x14ac:dyDescent="0.3">
      <c r="B103" s="33">
        <v>0</v>
      </c>
      <c r="D103"/>
      <c r="E103"/>
      <c r="F103"/>
      <c r="G103"/>
      <c r="H103"/>
      <c r="I103"/>
      <c r="J103"/>
      <c r="K103"/>
      <c r="L103"/>
      <c r="M103"/>
      <c r="N103" s="7"/>
      <c r="O103" s="7"/>
      <c r="P103" s="7"/>
      <c r="Q103" s="7"/>
      <c r="R103" s="55"/>
    </row>
    <row r="104" spans="2:22" ht="15.6" x14ac:dyDescent="0.3">
      <c r="N104" s="42" t="s">
        <v>160</v>
      </c>
      <c r="R104" s="45" t="s">
        <v>161</v>
      </c>
      <c r="S104" s="46" t="s">
        <v>162</v>
      </c>
      <c r="T104"/>
    </row>
    <row r="105" spans="2:22" ht="15.6" x14ac:dyDescent="0.3">
      <c r="D105" s="61" t="s">
        <v>162</v>
      </c>
      <c r="E105" s="62"/>
      <c r="F105" s="5" t="s">
        <v>117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45" t="s">
        <v>118</v>
      </c>
      <c r="S105" s="46" t="s">
        <v>119</v>
      </c>
      <c r="T105"/>
    </row>
    <row r="106" spans="2:22" ht="14.4" x14ac:dyDescent="0.3">
      <c r="D106" s="5" t="s">
        <v>120</v>
      </c>
      <c r="E106" s="5" t="s">
        <v>40</v>
      </c>
      <c r="F106" s="5" t="s">
        <v>98</v>
      </c>
      <c r="G106" s="5" t="s">
        <v>99</v>
      </c>
      <c r="H106" s="5" t="s">
        <v>100</v>
      </c>
      <c r="I106" s="5" t="s">
        <v>101</v>
      </c>
      <c r="J106" s="5" t="s">
        <v>102</v>
      </c>
      <c r="K106" s="5" t="s">
        <v>103</v>
      </c>
      <c r="L106" s="5" t="s">
        <v>104</v>
      </c>
      <c r="M106" s="5" t="s">
        <v>105</v>
      </c>
      <c r="N106" s="5" t="s">
        <v>106</v>
      </c>
      <c r="O106" s="5" t="s">
        <v>107</v>
      </c>
      <c r="P106" s="5" t="s">
        <v>108</v>
      </c>
      <c r="Q106" s="5" t="s">
        <v>109</v>
      </c>
      <c r="R106" s="45" t="s">
        <v>127</v>
      </c>
      <c r="S106" s="46" t="s">
        <v>10</v>
      </c>
      <c r="T106"/>
    </row>
    <row r="107" spans="2:22" ht="14.4" x14ac:dyDescent="0.3">
      <c r="D107" s="4" t="s">
        <v>97</v>
      </c>
      <c r="E107" s="4" t="s">
        <v>46</v>
      </c>
      <c r="F107" s="48">
        <v>108.02853556485356</v>
      </c>
      <c r="G107" s="48">
        <v>108.34457089552239</v>
      </c>
      <c r="H107" s="48">
        <v>104.14204545454544</v>
      </c>
      <c r="I107" s="48">
        <v>105.63696503496503</v>
      </c>
      <c r="J107" s="48">
        <v>100.99714285714285</v>
      </c>
      <c r="K107" s="48">
        <v>102.07709016393443</v>
      </c>
      <c r="L107" s="48">
        <v>96.132565157750335</v>
      </c>
      <c r="M107" s="48">
        <v>97.032977983777513</v>
      </c>
      <c r="N107" s="48">
        <v>101.31033932135729</v>
      </c>
      <c r="O107" s="49">
        <v>101.31033932135729</v>
      </c>
      <c r="P107" s="49">
        <v>101.31033932135729</v>
      </c>
      <c r="Q107" s="49">
        <v>101.31033932135729</v>
      </c>
      <c r="R107" s="50">
        <v>101.78217821782178</v>
      </c>
      <c r="S107" s="51">
        <v>103.44</v>
      </c>
      <c r="T107"/>
    </row>
    <row r="108" spans="2:22" ht="14.4" x14ac:dyDescent="0.3">
      <c r="E108" s="4" t="s">
        <v>47</v>
      </c>
      <c r="F108" s="48">
        <v>144.51892953929539</v>
      </c>
      <c r="G108" s="48">
        <v>150.69795514511873</v>
      </c>
      <c r="H108" s="48">
        <v>141.15799771167048</v>
      </c>
      <c r="I108" s="48">
        <v>149.29483201581027</v>
      </c>
      <c r="J108" s="48">
        <v>143.95522644927533</v>
      </c>
      <c r="K108" s="48">
        <v>144.07718367346939</v>
      </c>
      <c r="L108" s="48">
        <v>140.5302330743618</v>
      </c>
      <c r="M108" s="48">
        <v>144.4420580912863</v>
      </c>
      <c r="N108" s="48">
        <v>141.87733237202593</v>
      </c>
      <c r="O108" s="49">
        <v>141.87733237202593</v>
      </c>
      <c r="P108" s="49">
        <v>141.87733237202593</v>
      </c>
      <c r="Q108" s="49">
        <v>141.87733237202593</v>
      </c>
      <c r="R108" s="50">
        <v>143.53790613718411</v>
      </c>
      <c r="S108" s="51">
        <v>121.56976744186046</v>
      </c>
      <c r="T108"/>
    </row>
    <row r="109" spans="2:22" ht="14.4" x14ac:dyDescent="0.3">
      <c r="E109" s="4" t="s">
        <v>49</v>
      </c>
      <c r="F109" s="48">
        <v>158.97287128712873</v>
      </c>
      <c r="G109" s="48">
        <v>147.59342592592591</v>
      </c>
      <c r="H109" s="48">
        <v>178.11517241379312</v>
      </c>
      <c r="I109" s="48">
        <v>178.04158730158733</v>
      </c>
      <c r="J109" s="48">
        <v>185.83154696132598</v>
      </c>
      <c r="K109" s="48">
        <v>161.49836601307189</v>
      </c>
      <c r="L109" s="48">
        <v>176.5493103448276</v>
      </c>
      <c r="M109" s="48">
        <v>177.4154777070064</v>
      </c>
      <c r="N109" s="48">
        <v>165.11724550898202</v>
      </c>
      <c r="O109" s="49">
        <v>165.11724550898202</v>
      </c>
      <c r="P109" s="49">
        <v>165.11724550898202</v>
      </c>
      <c r="Q109" s="49">
        <v>165.11724550898202</v>
      </c>
      <c r="R109" s="50">
        <v>169.56521739130434</v>
      </c>
      <c r="S109" s="51">
        <v>154.54545454545453</v>
      </c>
      <c r="T109"/>
    </row>
    <row r="110" spans="2:22" ht="14.4" x14ac:dyDescent="0.3">
      <c r="E110" s="4" t="s">
        <v>50</v>
      </c>
      <c r="F110" s="48">
        <v>132.22854984894261</v>
      </c>
      <c r="G110" s="48">
        <v>133.997075</v>
      </c>
      <c r="H110" s="48">
        <v>142.25121890547263</v>
      </c>
      <c r="I110" s="48">
        <v>126.05704166666666</v>
      </c>
      <c r="J110" s="48">
        <v>140.58514970059881</v>
      </c>
      <c r="K110" s="48">
        <v>134.29846994535518</v>
      </c>
      <c r="L110" s="48">
        <v>140.45179962894247</v>
      </c>
      <c r="M110" s="48">
        <v>144.14498207885305</v>
      </c>
      <c r="N110" s="48">
        <v>141.61795008912657</v>
      </c>
      <c r="O110" s="49">
        <v>141.61795008912657</v>
      </c>
      <c r="P110" s="49">
        <v>141.61795008912657</v>
      </c>
      <c r="Q110" s="49">
        <v>141.61795008912657</v>
      </c>
      <c r="R110" s="50">
        <v>138.87096774193549</v>
      </c>
      <c r="S110" s="51">
        <v>128.21917808219177</v>
      </c>
      <c r="T110"/>
    </row>
    <row r="111" spans="2:22" ht="14.4" x14ac:dyDescent="0.3">
      <c r="E111" s="4" t="s">
        <v>51</v>
      </c>
      <c r="F111" s="48">
        <v>83.874685039370078</v>
      </c>
      <c r="G111" s="48">
        <v>87.685327868852468</v>
      </c>
      <c r="H111" s="48">
        <v>94.39446745562131</v>
      </c>
      <c r="I111" s="48">
        <v>97.756561514195582</v>
      </c>
      <c r="J111" s="48">
        <v>89.336881028938905</v>
      </c>
      <c r="K111" s="48">
        <v>77.370237288135598</v>
      </c>
      <c r="L111" s="48">
        <v>97.15397959183673</v>
      </c>
      <c r="M111" s="48">
        <v>90.218410596026487</v>
      </c>
      <c r="N111" s="48">
        <v>81.085127478753535</v>
      </c>
      <c r="O111" s="49">
        <v>81.085127478753535</v>
      </c>
      <c r="P111" s="49">
        <v>81.085127478753535</v>
      </c>
      <c r="Q111" s="49">
        <v>81.085127478753535</v>
      </c>
      <c r="R111" s="50">
        <v>86.2796833773087</v>
      </c>
      <c r="S111" s="51">
        <v>83.84615384615384</v>
      </c>
      <c r="T111"/>
    </row>
    <row r="112" spans="2:22" ht="14.4" x14ac:dyDescent="0.3">
      <c r="E112" s="4" t="s">
        <v>52</v>
      </c>
      <c r="F112" s="48">
        <v>166.41111498257843</v>
      </c>
      <c r="G112" s="48">
        <v>171.89603448275861</v>
      </c>
      <c r="H112" s="48">
        <v>166.55704797047972</v>
      </c>
      <c r="I112" s="48">
        <v>170.94067024128688</v>
      </c>
      <c r="J112" s="48">
        <v>153.65966981132075</v>
      </c>
      <c r="K112" s="48">
        <v>145.98076923076923</v>
      </c>
      <c r="L112" s="48">
        <v>166.62588842975208</v>
      </c>
      <c r="M112" s="48">
        <v>162.40199999999999</v>
      </c>
      <c r="N112" s="48">
        <v>159.61016509433964</v>
      </c>
      <c r="O112" s="49">
        <v>159.61016509433964</v>
      </c>
      <c r="P112" s="49">
        <v>159.61016509433964</v>
      </c>
      <c r="Q112" s="49">
        <v>159.61016509433964</v>
      </c>
      <c r="R112" s="50">
        <v>161.26315789473685</v>
      </c>
      <c r="S112" s="51">
        <v>134.09836065573771</v>
      </c>
      <c r="T112"/>
    </row>
    <row r="113" spans="2:20" ht="14.4" x14ac:dyDescent="0.3">
      <c r="E113" s="4" t="s">
        <v>53</v>
      </c>
      <c r="F113" s="48">
        <v>121.254</v>
      </c>
      <c r="G113" s="48">
        <v>108.7201886792453</v>
      </c>
      <c r="H113" s="48">
        <v>109.32707571801566</v>
      </c>
      <c r="I113" s="48">
        <v>111.44727395411607</v>
      </c>
      <c r="J113" s="48">
        <v>117.22470457079153</v>
      </c>
      <c r="K113" s="48">
        <v>117.96780808080807</v>
      </c>
      <c r="L113" s="48">
        <v>118.08214198286416</v>
      </c>
      <c r="M113" s="48">
        <v>111.62718779790276</v>
      </c>
      <c r="N113" s="48">
        <v>111.65053832116787</v>
      </c>
      <c r="O113" s="49">
        <v>111.65053832116787</v>
      </c>
      <c r="P113" s="49">
        <v>111.65053832116787</v>
      </c>
      <c r="Q113" s="49">
        <v>111.65053832116787</v>
      </c>
      <c r="R113" s="50">
        <v>113.29787234042553</v>
      </c>
      <c r="S113" s="51">
        <v>106.95121951219512</v>
      </c>
      <c r="T113"/>
    </row>
    <row r="114" spans="2:20" ht="14.4" x14ac:dyDescent="0.3">
      <c r="E114" s="4" t="s">
        <v>54</v>
      </c>
      <c r="F114" s="48">
        <v>131.6123076923077</v>
      </c>
      <c r="G114" s="48">
        <v>139.71791666666664</v>
      </c>
      <c r="H114" s="48">
        <v>153.05945945945945</v>
      </c>
      <c r="I114" s="48">
        <v>106.4847572815534</v>
      </c>
      <c r="J114" s="48">
        <v>113.24636986301373</v>
      </c>
      <c r="K114" s="48">
        <v>141.51940886699509</v>
      </c>
      <c r="L114" s="48">
        <v>130.16949640287771</v>
      </c>
      <c r="M114" s="48">
        <v>118.8988489208633</v>
      </c>
      <c r="N114" s="48">
        <v>112.84053097345132</v>
      </c>
      <c r="O114" s="49">
        <v>112.84053097345132</v>
      </c>
      <c r="P114" s="49">
        <v>112.84053097345132</v>
      </c>
      <c r="Q114" s="49">
        <v>112.84053097345132</v>
      </c>
      <c r="R114" s="50">
        <v>122.14285714285714</v>
      </c>
      <c r="S114" s="51">
        <v>122.77777777777777</v>
      </c>
      <c r="T114"/>
    </row>
    <row r="115" spans="2:20" ht="14.4" x14ac:dyDescent="0.3">
      <c r="E115" s="4" t="s">
        <v>55</v>
      </c>
      <c r="F115" s="48">
        <v>149.85504132231407</v>
      </c>
      <c r="G115" s="48">
        <v>156.13802292263611</v>
      </c>
      <c r="H115" s="48">
        <v>146.33628571428571</v>
      </c>
      <c r="I115" s="48">
        <v>136.89690789473684</v>
      </c>
      <c r="J115" s="48">
        <v>132.24424015009382</v>
      </c>
      <c r="K115" s="48">
        <v>137.59775888717155</v>
      </c>
      <c r="L115" s="48">
        <v>146.66739784946236</v>
      </c>
      <c r="M115" s="48">
        <v>136.1903275529865</v>
      </c>
      <c r="N115" s="48">
        <v>130.16412171507608</v>
      </c>
      <c r="O115" s="49">
        <v>130.16412171507608</v>
      </c>
      <c r="P115" s="49">
        <v>130.16412171507608</v>
      </c>
      <c r="Q115" s="49">
        <v>130.16412171507608</v>
      </c>
      <c r="R115" s="50">
        <v>136.50793650793651</v>
      </c>
      <c r="S115" s="51">
        <v>128.80000000000001</v>
      </c>
      <c r="T115"/>
    </row>
    <row r="116" spans="2:20" ht="14.4" x14ac:dyDescent="0.3">
      <c r="E116" s="4" t="s">
        <v>56</v>
      </c>
      <c r="F116" s="48">
        <v>128.39586605080831</v>
      </c>
      <c r="G116" s="48">
        <v>143.17223931623931</v>
      </c>
      <c r="H116" s="48">
        <v>131.65193905817176</v>
      </c>
      <c r="I116" s="48">
        <v>139.51573573573572</v>
      </c>
      <c r="J116" s="48">
        <v>136.47001321003964</v>
      </c>
      <c r="K116" s="48">
        <v>145.70392523364487</v>
      </c>
      <c r="L116" s="48">
        <v>149.36232876712327</v>
      </c>
      <c r="M116" s="48">
        <v>130.60953302961275</v>
      </c>
      <c r="N116" s="48">
        <v>138.93959910913142</v>
      </c>
      <c r="O116" s="49">
        <v>138.93959910913142</v>
      </c>
      <c r="P116" s="49">
        <v>138.93959910913142</v>
      </c>
      <c r="Q116" s="49">
        <v>138.93959910913142</v>
      </c>
      <c r="R116" s="50">
        <v>138.57442348008385</v>
      </c>
      <c r="S116" s="51">
        <v>138.83720930232559</v>
      </c>
      <c r="T116"/>
    </row>
    <row r="117" spans="2:20" ht="14.4" x14ac:dyDescent="0.3">
      <c r="E117" s="4" t="s">
        <v>58</v>
      </c>
      <c r="F117" s="48">
        <v>132.93016949152542</v>
      </c>
      <c r="G117" s="48">
        <v>133.70496487119436</v>
      </c>
      <c r="H117" s="48">
        <v>136.97632107023412</v>
      </c>
      <c r="I117" s="48">
        <v>133.18874558303884</v>
      </c>
      <c r="J117" s="48">
        <v>121.69010771992818</v>
      </c>
      <c r="K117" s="48">
        <v>126.00015449438202</v>
      </c>
      <c r="L117" s="48">
        <v>130.02727136431784</v>
      </c>
      <c r="M117" s="48">
        <v>120.37876350540218</v>
      </c>
      <c r="N117" s="48">
        <v>110.83117283950617</v>
      </c>
      <c r="O117" s="49">
        <v>110.83117283950617</v>
      </c>
      <c r="P117" s="49">
        <v>110.83117283950617</v>
      </c>
      <c r="Q117" s="49">
        <v>110.83117283950617</v>
      </c>
      <c r="R117" s="50">
        <v>121.08433734939759</v>
      </c>
      <c r="S117" s="51">
        <v>121.55339805825243</v>
      </c>
      <c r="T117"/>
    </row>
    <row r="118" spans="2:20" ht="14.4" x14ac:dyDescent="0.3">
      <c r="E118" s="4" t="s">
        <v>59</v>
      </c>
      <c r="F118" s="48">
        <v>133.13240274599542</v>
      </c>
      <c r="G118" s="48">
        <v>118.7386574074074</v>
      </c>
      <c r="H118" s="48">
        <v>112.73405004633919</v>
      </c>
      <c r="I118" s="48">
        <v>112.7811891460495</v>
      </c>
      <c r="J118" s="48">
        <v>110.1567645003494</v>
      </c>
      <c r="K118" s="48">
        <v>113.21232258064516</v>
      </c>
      <c r="L118" s="48">
        <v>107.8540195280716</v>
      </c>
      <c r="M118" s="48">
        <v>110.98011756569848</v>
      </c>
      <c r="N118" s="48">
        <v>106.64666890530559</v>
      </c>
      <c r="O118" s="49">
        <v>106.64666890530559</v>
      </c>
      <c r="P118" s="49">
        <v>106.64666890530559</v>
      </c>
      <c r="Q118" s="49">
        <v>106.64666890530559</v>
      </c>
      <c r="R118" s="50">
        <v>110.98087600246761</v>
      </c>
      <c r="S118" s="51">
        <v>112.65306122448979</v>
      </c>
      <c r="T118"/>
    </row>
    <row r="119" spans="2:20" ht="14.4" x14ac:dyDescent="0.3">
      <c r="E119" s="4" t="s">
        <v>60</v>
      </c>
      <c r="F119" s="48">
        <v>126.41203703703704</v>
      </c>
      <c r="G119" s="48">
        <v>110.71857142857145</v>
      </c>
      <c r="H119" s="48">
        <v>152.47355263157894</v>
      </c>
      <c r="I119" s="48">
        <v>133.66704545454547</v>
      </c>
      <c r="J119" s="48">
        <v>184.52187499999999</v>
      </c>
      <c r="K119" s="48">
        <v>203.68303030303031</v>
      </c>
      <c r="L119" s="48">
        <v>168.01608108108107</v>
      </c>
      <c r="M119" s="48">
        <v>150.60278688524591</v>
      </c>
      <c r="N119" s="48">
        <v>127.07342465753426</v>
      </c>
      <c r="O119" s="49">
        <v>127.07342465753426</v>
      </c>
      <c r="P119" s="49">
        <v>127.07342465753426</v>
      </c>
      <c r="Q119" s="49">
        <v>127.07342465753426</v>
      </c>
      <c r="R119" s="50">
        <v>144.70588235294119</v>
      </c>
      <c r="S119" s="51">
        <v>120</v>
      </c>
      <c r="T119"/>
    </row>
    <row r="120" spans="2:20" ht="14.4" x14ac:dyDescent="0.3">
      <c r="E120" s="4" t="s">
        <v>61</v>
      </c>
      <c r="F120" s="48">
        <v>111.5667808219178</v>
      </c>
      <c r="G120" s="48">
        <v>115.29535714285716</v>
      </c>
      <c r="H120" s="48">
        <v>140.15267326732675</v>
      </c>
      <c r="I120" s="48">
        <v>119.7549358974359</v>
      </c>
      <c r="J120" s="48">
        <v>131.8372192513369</v>
      </c>
      <c r="K120" s="48">
        <v>124.65459627329192</v>
      </c>
      <c r="L120" s="48">
        <v>117.13699074074073</v>
      </c>
      <c r="M120" s="48">
        <v>127.93393442622951</v>
      </c>
      <c r="N120" s="48">
        <v>117.54115151515153</v>
      </c>
      <c r="O120" s="49">
        <v>117.54115151515153</v>
      </c>
      <c r="P120" s="49">
        <v>117.54115151515153</v>
      </c>
      <c r="Q120" s="49">
        <v>117.54115151515153</v>
      </c>
      <c r="R120" s="50">
        <v>121.96261682242991</v>
      </c>
      <c r="S120" s="51">
        <v>92.916666666666671</v>
      </c>
      <c r="T120"/>
    </row>
    <row r="121" spans="2:20" ht="14.4" x14ac:dyDescent="0.3">
      <c r="E121" s="4" t="s">
        <v>62</v>
      </c>
      <c r="F121" s="48">
        <v>145.41714084507041</v>
      </c>
      <c r="G121" s="48">
        <v>142.00536464771324</v>
      </c>
      <c r="H121" s="48">
        <v>149.65804995196922</v>
      </c>
      <c r="I121" s="48">
        <v>143.93212065813526</v>
      </c>
      <c r="J121" s="48">
        <v>146.49646178092985</v>
      </c>
      <c r="K121" s="48">
        <v>146.29953781512603</v>
      </c>
      <c r="L121" s="48">
        <v>143.06039904229851</v>
      </c>
      <c r="M121" s="48">
        <v>142.41647058823528</v>
      </c>
      <c r="N121" s="48">
        <v>141.1520820668693</v>
      </c>
      <c r="O121" s="49">
        <v>141.1520820668693</v>
      </c>
      <c r="P121" s="49">
        <v>141.1520820668693</v>
      </c>
      <c r="Q121" s="49">
        <v>141.1520820668693</v>
      </c>
      <c r="R121" s="50">
        <v>143.51407000686342</v>
      </c>
      <c r="S121" s="51">
        <v>131.32596685082873</v>
      </c>
      <c r="T121"/>
    </row>
    <row r="122" spans="2:20" ht="14.4" x14ac:dyDescent="0.3">
      <c r="E122" s="4" t="s">
        <v>63</v>
      </c>
      <c r="F122" s="48">
        <v>120.09074380165289</v>
      </c>
      <c r="G122" s="48">
        <v>168.74007575757577</v>
      </c>
      <c r="H122" s="48">
        <v>158.61363636363637</v>
      </c>
      <c r="I122" s="48">
        <v>142.0150909090909</v>
      </c>
      <c r="J122" s="48">
        <v>121.56311688311689</v>
      </c>
      <c r="K122" s="48">
        <v>122.03372197309417</v>
      </c>
      <c r="L122" s="48">
        <v>121.78191489361704</v>
      </c>
      <c r="M122" s="48">
        <v>119.83099502487562</v>
      </c>
      <c r="N122" s="48">
        <v>116.99473451327434</v>
      </c>
      <c r="O122" s="49">
        <v>116.99473451327434</v>
      </c>
      <c r="P122" s="49">
        <v>116.99473451327434</v>
      </c>
      <c r="Q122" s="49">
        <v>116.99473451327434</v>
      </c>
      <c r="R122" s="50">
        <v>126.10619469026548</v>
      </c>
      <c r="S122" s="51">
        <v>115.38461538461539</v>
      </c>
      <c r="T122"/>
    </row>
    <row r="123" spans="2:20" ht="14.4" x14ac:dyDescent="0.3">
      <c r="E123" s="4" t="s">
        <v>130</v>
      </c>
      <c r="F123" s="48">
        <v>101.35690997566911</v>
      </c>
      <c r="G123" s="48">
        <v>99.453755458515289</v>
      </c>
      <c r="H123" s="48">
        <v>98.459564356435649</v>
      </c>
      <c r="I123" s="48">
        <v>106.73009276437847</v>
      </c>
      <c r="J123" s="48">
        <v>100.21810126582278</v>
      </c>
      <c r="K123" s="48">
        <v>93.517050938337803</v>
      </c>
      <c r="L123" s="48">
        <v>108.85885093167703</v>
      </c>
      <c r="M123" s="48">
        <v>94.22510316368637</v>
      </c>
      <c r="N123" s="48">
        <v>91.165476190476198</v>
      </c>
      <c r="O123" s="49">
        <v>91.165476190476198</v>
      </c>
      <c r="P123" s="49">
        <v>91.165476190476198</v>
      </c>
      <c r="Q123" s="49">
        <v>91.165476190476198</v>
      </c>
      <c r="R123" s="50">
        <v>96.191646191646186</v>
      </c>
      <c r="S123" s="51">
        <v>97.475728155339809</v>
      </c>
      <c r="T123"/>
    </row>
    <row r="124" spans="2:20" ht="14.4" x14ac:dyDescent="0.3">
      <c r="D124" s="53" t="s">
        <v>131</v>
      </c>
      <c r="E124" s="53"/>
      <c r="F124" s="53">
        <v>130.44918351355588</v>
      </c>
      <c r="G124" s="53">
        <v>130.00133617521681</v>
      </c>
      <c r="H124" s="53">
        <v>129.48569346611612</v>
      </c>
      <c r="I124" s="53">
        <v>128.67410508474575</v>
      </c>
      <c r="J124" s="53">
        <v>126.68889676517574</v>
      </c>
      <c r="K124" s="53">
        <v>127.0073829939264</v>
      </c>
      <c r="L124" s="53">
        <v>129.61892849542454</v>
      </c>
      <c r="M124" s="53">
        <v>124.57742904841403</v>
      </c>
      <c r="N124" s="53">
        <v>122.21368933712613</v>
      </c>
      <c r="O124" s="53">
        <v>122.21368933712613</v>
      </c>
      <c r="P124" s="53">
        <v>122.21368933712613</v>
      </c>
      <c r="Q124" s="53">
        <v>122.21368933712613</v>
      </c>
      <c r="R124" s="53">
        <v>125.63241915677446</v>
      </c>
      <c r="S124" s="53">
        <v>118.8560411311054</v>
      </c>
      <c r="T124"/>
    </row>
    <row r="125" spans="2:20" customFormat="1" ht="14.4" x14ac:dyDescent="0.3">
      <c r="B125" s="47"/>
      <c r="C125" s="47"/>
    </row>
    <row r="126" spans="2:20" x14ac:dyDescent="0.3">
      <c r="D126" s="4" t="s">
        <v>113</v>
      </c>
      <c r="E126" s="4" t="s">
        <v>163</v>
      </c>
    </row>
    <row r="127" spans="2:20" ht="15.6" x14ac:dyDescent="0.3">
      <c r="D127" s="4" t="s">
        <v>114</v>
      </c>
      <c r="E127" s="4" t="s">
        <v>115</v>
      </c>
      <c r="F127" s="56" t="s">
        <v>132</v>
      </c>
      <c r="N127"/>
      <c r="O127"/>
      <c r="P127"/>
      <c r="Q127"/>
      <c r="R127"/>
    </row>
    <row r="128" spans="2:20" ht="14.4" x14ac:dyDescent="0.3">
      <c r="K128" s="44"/>
      <c r="L128" s="44"/>
      <c r="M128" s="44"/>
      <c r="N128"/>
      <c r="O128"/>
      <c r="P128"/>
      <c r="Q128"/>
      <c r="R128"/>
    </row>
    <row r="129" spans="4:18" ht="14.4" x14ac:dyDescent="0.3">
      <c r="F129" s="4" t="s">
        <v>117</v>
      </c>
      <c r="R129"/>
    </row>
    <row r="130" spans="4:18" ht="14.4" x14ac:dyDescent="0.3">
      <c r="D130" s="4" t="s">
        <v>120</v>
      </c>
      <c r="E130" s="4" t="s">
        <v>40</v>
      </c>
      <c r="F130" s="4" t="s">
        <v>121</v>
      </c>
      <c r="G130" s="4" t="s">
        <v>122</v>
      </c>
      <c r="H130" s="4" t="s">
        <v>123</v>
      </c>
      <c r="I130" s="4" t="s">
        <v>133</v>
      </c>
      <c r="J130" s="4" t="s">
        <v>134</v>
      </c>
      <c r="K130" s="4" t="s">
        <v>135</v>
      </c>
      <c r="L130" s="4" t="s">
        <v>136</v>
      </c>
      <c r="M130" s="4" t="s">
        <v>137</v>
      </c>
      <c r="N130" s="4" t="s">
        <v>138</v>
      </c>
      <c r="O130" s="4" t="s">
        <v>139</v>
      </c>
      <c r="P130" s="4" t="s">
        <v>140</v>
      </c>
      <c r="Q130" s="4" t="s">
        <v>141</v>
      </c>
      <c r="R130"/>
    </row>
    <row r="131" spans="4:18" ht="14.4" x14ac:dyDescent="0.3">
      <c r="D131" s="4" t="s">
        <v>97</v>
      </c>
      <c r="E131" s="4" t="s">
        <v>46</v>
      </c>
      <c r="F131" s="48">
        <v>14578</v>
      </c>
      <c r="G131" s="48">
        <v>11006</v>
      </c>
      <c r="H131" s="48">
        <v>13416</v>
      </c>
      <c r="I131" s="48">
        <v>20454</v>
      </c>
      <c r="J131" s="48">
        <v>38492</v>
      </c>
      <c r="K131" s="48">
        <v>47803</v>
      </c>
      <c r="L131" s="48">
        <v>35704</v>
      </c>
      <c r="M131" s="48">
        <v>39398</v>
      </c>
      <c r="N131" s="48">
        <v>52170</v>
      </c>
      <c r="O131" s="48"/>
      <c r="P131" s="48"/>
      <c r="Q131" s="48"/>
      <c r="R131"/>
    </row>
    <row r="132" spans="4:18" ht="14.4" x14ac:dyDescent="0.3">
      <c r="E132" s="4" t="s">
        <v>47</v>
      </c>
      <c r="F132" s="48">
        <v>35129</v>
      </c>
      <c r="G132" s="48">
        <v>23304</v>
      </c>
      <c r="H132" s="48">
        <v>21726</v>
      </c>
      <c r="I132" s="48">
        <v>28989</v>
      </c>
      <c r="J132" s="48">
        <v>53358</v>
      </c>
      <c r="K132" s="48">
        <v>73578</v>
      </c>
      <c r="L132" s="48">
        <v>49823</v>
      </c>
      <c r="M132" s="48">
        <v>70120</v>
      </c>
      <c r="N132" s="48">
        <v>85241</v>
      </c>
      <c r="O132" s="48"/>
      <c r="P132" s="48"/>
      <c r="Q132" s="48"/>
      <c r="R132"/>
    </row>
    <row r="133" spans="4:18" ht="14.4" x14ac:dyDescent="0.3">
      <c r="E133" s="4" t="s">
        <v>49</v>
      </c>
      <c r="F133" s="48">
        <v>2858</v>
      </c>
      <c r="G133" s="48">
        <v>2270</v>
      </c>
      <c r="H133" s="48">
        <v>2978</v>
      </c>
      <c r="I133" s="48">
        <v>3855</v>
      </c>
      <c r="J133" s="48">
        <v>9641</v>
      </c>
      <c r="K133" s="48">
        <v>8490</v>
      </c>
      <c r="L133" s="48">
        <v>10967</v>
      </c>
      <c r="M133" s="48">
        <v>9057</v>
      </c>
      <c r="N133" s="48">
        <v>8506</v>
      </c>
      <c r="O133" s="48"/>
      <c r="P133" s="48"/>
      <c r="Q133" s="48"/>
      <c r="R133"/>
    </row>
    <row r="134" spans="4:18" ht="14.4" x14ac:dyDescent="0.3">
      <c r="E134" s="4" t="s">
        <v>50</v>
      </c>
      <c r="F134" s="48">
        <v>9472</v>
      </c>
      <c r="G134" s="48">
        <v>8570</v>
      </c>
      <c r="H134" s="48">
        <v>9014</v>
      </c>
      <c r="I134" s="48">
        <v>11789</v>
      </c>
      <c r="J134" s="48">
        <v>24072</v>
      </c>
      <c r="K134" s="48">
        <v>29419</v>
      </c>
      <c r="L134" s="48">
        <v>28917</v>
      </c>
      <c r="M134" s="48">
        <v>33453</v>
      </c>
      <c r="N134" s="48">
        <v>29548</v>
      </c>
      <c r="O134" s="48"/>
      <c r="P134" s="48"/>
      <c r="Q134" s="48"/>
      <c r="R134"/>
    </row>
    <row r="135" spans="4:18" ht="14.4" x14ac:dyDescent="0.3">
      <c r="E135" s="4" t="s">
        <v>51</v>
      </c>
      <c r="F135" s="48">
        <v>7362</v>
      </c>
      <c r="G135" s="48">
        <v>3955</v>
      </c>
      <c r="H135" s="48">
        <v>8946</v>
      </c>
      <c r="I135" s="48">
        <v>6447</v>
      </c>
      <c r="J135" s="48">
        <v>15691</v>
      </c>
      <c r="K135" s="48">
        <v>16736</v>
      </c>
      <c r="L135" s="48">
        <v>13232</v>
      </c>
      <c r="M135" s="48">
        <v>19738</v>
      </c>
      <c r="N135" s="48">
        <v>20053</v>
      </c>
      <c r="O135" s="48"/>
      <c r="P135" s="48"/>
      <c r="Q135" s="48"/>
      <c r="R135"/>
    </row>
    <row r="136" spans="4:18" ht="14.4" x14ac:dyDescent="0.3">
      <c r="E136" s="4" t="s">
        <v>52</v>
      </c>
      <c r="F136" s="48">
        <v>8910</v>
      </c>
      <c r="G136" s="48">
        <v>7294</v>
      </c>
      <c r="H136" s="48">
        <v>8245</v>
      </c>
      <c r="I136" s="48">
        <v>9810</v>
      </c>
      <c r="J136" s="48">
        <v>20667</v>
      </c>
      <c r="K136" s="48">
        <v>20696</v>
      </c>
      <c r="L136" s="48">
        <v>24205</v>
      </c>
      <c r="M136" s="48">
        <v>20571</v>
      </c>
      <c r="N136" s="48">
        <v>20425</v>
      </c>
      <c r="O136" s="48"/>
      <c r="P136" s="48"/>
      <c r="Q136" s="48"/>
      <c r="R136"/>
    </row>
    <row r="137" spans="4:18" ht="14.4" x14ac:dyDescent="0.3">
      <c r="E137" s="4" t="s">
        <v>53</v>
      </c>
      <c r="F137" s="48">
        <v>22254</v>
      </c>
      <c r="G137" s="48">
        <v>16143</v>
      </c>
      <c r="H137" s="48">
        <v>19360</v>
      </c>
      <c r="I137" s="48">
        <v>26097</v>
      </c>
      <c r="J137" s="48">
        <v>57136</v>
      </c>
      <c r="K137" s="48">
        <v>68396</v>
      </c>
      <c r="L137" s="48">
        <v>55471</v>
      </c>
      <c r="M137" s="48">
        <v>73369</v>
      </c>
      <c r="N137" s="48">
        <v>74086</v>
      </c>
      <c r="O137" s="48"/>
      <c r="P137" s="48"/>
      <c r="Q137" s="48"/>
      <c r="R137"/>
    </row>
    <row r="138" spans="4:18" ht="14.4" x14ac:dyDescent="0.3">
      <c r="E138" s="4" t="s">
        <v>54</v>
      </c>
      <c r="F138" s="48">
        <v>1681</v>
      </c>
      <c r="G138" s="48">
        <v>1026</v>
      </c>
      <c r="H138" s="48">
        <v>2181</v>
      </c>
      <c r="I138" s="48">
        <v>2305</v>
      </c>
      <c r="J138" s="48">
        <v>5757</v>
      </c>
      <c r="K138" s="48">
        <v>9237</v>
      </c>
      <c r="L138" s="48">
        <v>6888</v>
      </c>
      <c r="M138" s="48">
        <v>6764</v>
      </c>
      <c r="N138" s="48">
        <v>5303</v>
      </c>
      <c r="O138" s="48"/>
      <c r="P138" s="48"/>
      <c r="Q138" s="48"/>
      <c r="R138"/>
    </row>
    <row r="139" spans="4:18" ht="14.4" x14ac:dyDescent="0.3">
      <c r="E139" s="4" t="s">
        <v>55</v>
      </c>
      <c r="F139" s="48">
        <v>12397</v>
      </c>
      <c r="G139" s="48">
        <v>8214</v>
      </c>
      <c r="H139" s="48">
        <v>10953</v>
      </c>
      <c r="I139" s="48">
        <v>10974</v>
      </c>
      <c r="J139" s="48">
        <v>23567</v>
      </c>
      <c r="K139" s="48">
        <v>30811</v>
      </c>
      <c r="L139" s="48">
        <v>22320</v>
      </c>
      <c r="M139" s="48">
        <v>24628</v>
      </c>
      <c r="N139" s="48">
        <v>34342</v>
      </c>
      <c r="O139" s="48"/>
      <c r="P139" s="48"/>
      <c r="Q139" s="48"/>
      <c r="R139"/>
    </row>
    <row r="140" spans="4:18" ht="14.4" x14ac:dyDescent="0.3">
      <c r="E140" s="4" t="s">
        <v>56</v>
      </c>
      <c r="F140" s="48">
        <v>19421</v>
      </c>
      <c r="G140" s="48">
        <v>17275</v>
      </c>
      <c r="H140" s="48">
        <v>23799</v>
      </c>
      <c r="I140" s="48">
        <v>21628</v>
      </c>
      <c r="J140" s="48">
        <v>51773</v>
      </c>
      <c r="K140" s="48">
        <v>69857</v>
      </c>
      <c r="L140" s="48">
        <v>61142</v>
      </c>
      <c r="M140" s="48">
        <v>65829</v>
      </c>
      <c r="N140" s="48">
        <v>73180</v>
      </c>
      <c r="O140" s="48"/>
      <c r="P140" s="48"/>
      <c r="Q140" s="48"/>
      <c r="R140"/>
    </row>
    <row r="141" spans="4:18" ht="14.4" x14ac:dyDescent="0.3">
      <c r="E141" s="4" t="s">
        <v>58</v>
      </c>
      <c r="F141" s="48">
        <v>17992</v>
      </c>
      <c r="G141" s="48">
        <v>11309</v>
      </c>
      <c r="H141" s="48">
        <v>18759</v>
      </c>
      <c r="I141" s="48">
        <v>18308</v>
      </c>
      <c r="J141" s="48">
        <v>39370</v>
      </c>
      <c r="K141" s="48">
        <v>56743</v>
      </c>
      <c r="L141" s="48">
        <v>57311</v>
      </c>
      <c r="M141" s="48">
        <v>67370</v>
      </c>
      <c r="N141" s="48">
        <v>59861</v>
      </c>
      <c r="O141" s="48"/>
      <c r="P141" s="48"/>
      <c r="Q141" s="48"/>
      <c r="R141"/>
    </row>
    <row r="142" spans="4:18" ht="14.4" x14ac:dyDescent="0.3">
      <c r="E142" s="4" t="s">
        <v>59</v>
      </c>
      <c r="F142" s="48">
        <v>40625</v>
      </c>
      <c r="G142" s="48">
        <v>29288</v>
      </c>
      <c r="H142" s="48">
        <v>32593</v>
      </c>
      <c r="I142" s="48">
        <v>34618</v>
      </c>
      <c r="J142" s="48">
        <v>61030</v>
      </c>
      <c r="K142" s="48">
        <v>75577</v>
      </c>
      <c r="L142" s="48">
        <v>59968</v>
      </c>
      <c r="M142" s="48">
        <v>68464</v>
      </c>
      <c r="N142" s="48">
        <v>65831</v>
      </c>
      <c r="O142" s="48"/>
      <c r="P142" s="48"/>
      <c r="Q142" s="48"/>
      <c r="R142"/>
    </row>
    <row r="143" spans="4:18" ht="14.4" x14ac:dyDescent="0.3">
      <c r="E143" s="4" t="s">
        <v>60</v>
      </c>
      <c r="F143" s="48">
        <v>2346</v>
      </c>
      <c r="G143" s="48">
        <v>249</v>
      </c>
      <c r="H143" s="48">
        <v>2753</v>
      </c>
      <c r="I143" s="48">
        <v>1511</v>
      </c>
      <c r="J143" s="48">
        <v>5045</v>
      </c>
      <c r="K143" s="48">
        <v>5019</v>
      </c>
      <c r="L143" s="48">
        <v>7104</v>
      </c>
      <c r="M143" s="48">
        <v>8722</v>
      </c>
      <c r="N143" s="48">
        <v>5693</v>
      </c>
      <c r="O143" s="48"/>
      <c r="P143" s="48"/>
      <c r="Q143" s="48"/>
      <c r="R143"/>
    </row>
    <row r="144" spans="4:18" ht="14.4" x14ac:dyDescent="0.3">
      <c r="E144" s="4" t="s">
        <v>61</v>
      </c>
      <c r="F144" s="48">
        <v>4481</v>
      </c>
      <c r="G144" s="48">
        <v>2848</v>
      </c>
      <c r="H144" s="48">
        <v>4383</v>
      </c>
      <c r="I144" s="48">
        <v>3304</v>
      </c>
      <c r="J144" s="48">
        <v>9419</v>
      </c>
      <c r="K144" s="48">
        <v>9779</v>
      </c>
      <c r="L144" s="48">
        <v>12736</v>
      </c>
      <c r="M144" s="48">
        <v>9473</v>
      </c>
      <c r="N144" s="48">
        <v>9439</v>
      </c>
      <c r="O144" s="48"/>
      <c r="P144" s="48"/>
      <c r="Q144" s="48"/>
      <c r="R144"/>
    </row>
    <row r="145" spans="4:18" ht="14.4" x14ac:dyDescent="0.3">
      <c r="E145" s="4" t="s">
        <v>62</v>
      </c>
      <c r="F145" s="48">
        <v>23670</v>
      </c>
      <c r="G145" s="48">
        <v>18953</v>
      </c>
      <c r="H145" s="48">
        <v>28275</v>
      </c>
      <c r="I145" s="48">
        <v>34275</v>
      </c>
      <c r="J145" s="48">
        <v>63478</v>
      </c>
      <c r="K145" s="48">
        <v>78973</v>
      </c>
      <c r="L145" s="48">
        <v>66641</v>
      </c>
      <c r="M145" s="48">
        <v>72191</v>
      </c>
      <c r="N145" s="48">
        <v>75257</v>
      </c>
      <c r="O145" s="48"/>
      <c r="P145" s="48"/>
      <c r="Q145" s="48"/>
      <c r="R145"/>
    </row>
    <row r="146" spans="4:18" ht="14.4" x14ac:dyDescent="0.3">
      <c r="E146" s="4" t="s">
        <v>63</v>
      </c>
      <c r="F146" s="48">
        <v>7551</v>
      </c>
      <c r="G146" s="48">
        <v>7006</v>
      </c>
      <c r="H146" s="48">
        <v>6540</v>
      </c>
      <c r="I146" s="48">
        <v>6012</v>
      </c>
      <c r="J146" s="48">
        <v>14232</v>
      </c>
      <c r="K146" s="48">
        <v>25420</v>
      </c>
      <c r="L146" s="48">
        <v>13657</v>
      </c>
      <c r="M146" s="48">
        <v>20344</v>
      </c>
      <c r="N146" s="48">
        <v>20835</v>
      </c>
      <c r="O146" s="48"/>
      <c r="P146" s="48"/>
      <c r="Q146" s="48"/>
      <c r="R146"/>
    </row>
    <row r="147" spans="4:18" ht="14.4" x14ac:dyDescent="0.3">
      <c r="E147" s="4" t="s">
        <v>130</v>
      </c>
      <c r="F147" s="48">
        <v>10995</v>
      </c>
      <c r="G147" s="48">
        <v>10629</v>
      </c>
      <c r="H147" s="48">
        <v>11478</v>
      </c>
      <c r="I147" s="48">
        <v>14224</v>
      </c>
      <c r="J147" s="48">
        <v>23927</v>
      </c>
      <c r="K147" s="48">
        <v>28595</v>
      </c>
      <c r="L147" s="48">
        <v>26791</v>
      </c>
      <c r="M147" s="48">
        <v>28997</v>
      </c>
      <c r="N147" s="48">
        <v>32141</v>
      </c>
      <c r="O147" s="48"/>
      <c r="P147" s="48"/>
      <c r="Q147" s="48"/>
      <c r="R147"/>
    </row>
    <row r="148" spans="4:18" ht="14.4" x14ac:dyDescent="0.3">
      <c r="D148" s="52" t="s">
        <v>131</v>
      </c>
      <c r="E148" s="52"/>
      <c r="F148" s="52">
        <v>241722</v>
      </c>
      <c r="G148" s="52">
        <v>179339</v>
      </c>
      <c r="H148" s="52">
        <v>225399</v>
      </c>
      <c r="I148" s="52">
        <v>254600</v>
      </c>
      <c r="J148" s="52">
        <v>516655</v>
      </c>
      <c r="K148" s="52">
        <v>655129</v>
      </c>
      <c r="L148" s="52">
        <v>552877</v>
      </c>
      <c r="M148" s="52">
        <v>638488</v>
      </c>
      <c r="N148" s="52">
        <v>671911</v>
      </c>
      <c r="O148" s="52"/>
      <c r="P148" s="52"/>
      <c r="Q148" s="52"/>
      <c r="R148"/>
    </row>
    <row r="149" spans="4:18" ht="14.4" x14ac:dyDescent="0.3"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</row>
    <row r="150" spans="4:18" ht="14.4" x14ac:dyDescent="0.3"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</row>
    <row r="151" spans="4:18" ht="14.4" x14ac:dyDescent="0.3">
      <c r="D151"/>
      <c r="E151"/>
      <c r="F151"/>
      <c r="G151"/>
      <c r="H151"/>
      <c r="I151"/>
      <c r="J151"/>
      <c r="K151"/>
      <c r="L151"/>
      <c r="M151"/>
      <c r="N151" s="7"/>
      <c r="O151" s="7"/>
      <c r="P151" s="7"/>
      <c r="Q151" s="7"/>
      <c r="R151" s="55"/>
    </row>
    <row r="152" spans="4:18" ht="15.6" x14ac:dyDescent="0.3">
      <c r="D152" s="63" t="s">
        <v>164</v>
      </c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4:18" ht="14.4" x14ac:dyDescent="0.3">
      <c r="D153" s="44"/>
      <c r="E153" s="44"/>
      <c r="F153" s="44" t="s">
        <v>117</v>
      </c>
      <c r="G153" s="44"/>
      <c r="H153" s="44"/>
      <c r="I153" s="44"/>
      <c r="J153" s="44"/>
      <c r="K153" s="44"/>
      <c r="L153" s="44"/>
      <c r="M153" s="44"/>
      <c r="N153" s="5"/>
      <c r="O153" s="5"/>
      <c r="P153" s="5"/>
      <c r="Q153" s="5"/>
      <c r="R153"/>
    </row>
    <row r="154" spans="4:18" ht="14.4" x14ac:dyDescent="0.3">
      <c r="D154" s="5" t="s">
        <v>120</v>
      </c>
      <c r="E154" s="5" t="s">
        <v>40</v>
      </c>
      <c r="F154" s="5" t="s">
        <v>143</v>
      </c>
      <c r="G154" s="5" t="s">
        <v>144</v>
      </c>
      <c r="H154" s="5" t="s">
        <v>145</v>
      </c>
      <c r="I154" s="5" t="s">
        <v>146</v>
      </c>
      <c r="J154" s="5" t="s">
        <v>147</v>
      </c>
      <c r="K154" s="5" t="s">
        <v>148</v>
      </c>
      <c r="L154" s="5" t="s">
        <v>149</v>
      </c>
      <c r="M154" s="5" t="s">
        <v>150</v>
      </c>
      <c r="N154" s="5" t="s">
        <v>106</v>
      </c>
      <c r="O154" s="5" t="s">
        <v>107</v>
      </c>
      <c r="P154" s="5" t="s">
        <v>108</v>
      </c>
      <c r="Q154" s="5" t="s">
        <v>109</v>
      </c>
      <c r="R154"/>
    </row>
    <row r="155" spans="4:18" ht="14.4" x14ac:dyDescent="0.3">
      <c r="D155" s="64" t="s">
        <v>165</v>
      </c>
      <c r="E155" s="4" t="s">
        <v>46</v>
      </c>
      <c r="F155" s="48">
        <v>0</v>
      </c>
      <c r="G155" s="48">
        <v>0</v>
      </c>
      <c r="H155" s="48">
        <v>0</v>
      </c>
      <c r="I155" s="48">
        <v>27236</v>
      </c>
      <c r="J155" s="48">
        <v>13922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/>
    </row>
    <row r="156" spans="4:18" ht="14.4" x14ac:dyDescent="0.3">
      <c r="D156" s="64"/>
      <c r="E156" s="4" t="s">
        <v>47</v>
      </c>
      <c r="F156" s="48">
        <v>0</v>
      </c>
      <c r="G156" s="48">
        <v>0</v>
      </c>
      <c r="H156" s="48">
        <v>0</v>
      </c>
      <c r="I156" s="48">
        <v>53570</v>
      </c>
      <c r="J156" s="48">
        <v>31203</v>
      </c>
      <c r="K156" s="48">
        <v>94</v>
      </c>
      <c r="L156" s="48">
        <v>0</v>
      </c>
      <c r="M156" s="48">
        <v>0</v>
      </c>
      <c r="N156" s="48">
        <v>0</v>
      </c>
      <c r="O156" s="48">
        <v>0</v>
      </c>
      <c r="P156" s="48">
        <v>0</v>
      </c>
      <c r="Q156" s="48">
        <v>0</v>
      </c>
      <c r="R156"/>
    </row>
    <row r="157" spans="4:18" ht="14.4" x14ac:dyDescent="0.3">
      <c r="D157" s="64"/>
      <c r="E157" s="4" t="s">
        <v>49</v>
      </c>
      <c r="F157" s="48">
        <v>324</v>
      </c>
      <c r="G157" s="48">
        <v>168</v>
      </c>
      <c r="H157" s="48">
        <v>276</v>
      </c>
      <c r="I157" s="48">
        <v>7361</v>
      </c>
      <c r="J157" s="48">
        <v>4079</v>
      </c>
      <c r="K157" s="48">
        <v>0</v>
      </c>
      <c r="L157" s="48">
        <v>0</v>
      </c>
      <c r="M157" s="48">
        <v>0</v>
      </c>
      <c r="N157" s="48">
        <v>0</v>
      </c>
      <c r="O157" s="48">
        <v>0</v>
      </c>
      <c r="P157" s="48">
        <v>0</v>
      </c>
      <c r="Q157" s="48">
        <v>0</v>
      </c>
      <c r="R157"/>
    </row>
    <row r="158" spans="4:18" ht="14.4" x14ac:dyDescent="0.3">
      <c r="D158" s="64"/>
      <c r="E158" s="4" t="s">
        <v>50</v>
      </c>
      <c r="F158" s="48">
        <v>0</v>
      </c>
      <c r="G158" s="48">
        <v>0</v>
      </c>
      <c r="H158" s="48">
        <v>0</v>
      </c>
      <c r="I158" s="48">
        <v>23847</v>
      </c>
      <c r="J158" s="48">
        <v>11458</v>
      </c>
      <c r="K158" s="48">
        <v>0</v>
      </c>
      <c r="L158" s="48">
        <v>0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/>
    </row>
    <row r="159" spans="4:18" ht="14.4" x14ac:dyDescent="0.3">
      <c r="D159" s="64"/>
      <c r="E159" s="4" t="s">
        <v>51</v>
      </c>
      <c r="F159" s="48">
        <v>0</v>
      </c>
      <c r="G159" s="48">
        <v>0</v>
      </c>
      <c r="H159" s="48">
        <v>0</v>
      </c>
      <c r="I159" s="48">
        <v>22519</v>
      </c>
      <c r="J159" s="48">
        <v>12549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/>
    </row>
    <row r="160" spans="4:18" ht="14.4" x14ac:dyDescent="0.3">
      <c r="D160" s="64"/>
      <c r="E160" s="4" t="s">
        <v>52</v>
      </c>
      <c r="F160" s="48">
        <v>0</v>
      </c>
      <c r="G160" s="48">
        <v>0</v>
      </c>
      <c r="H160" s="48">
        <v>0</v>
      </c>
      <c r="I160" s="48">
        <v>21131</v>
      </c>
      <c r="J160" s="48">
        <v>12938</v>
      </c>
      <c r="K160" s="48">
        <v>112</v>
      </c>
      <c r="L160" s="48">
        <v>0</v>
      </c>
      <c r="M160" s="48">
        <v>0</v>
      </c>
      <c r="N160" s="48">
        <v>0</v>
      </c>
      <c r="O160" s="48">
        <v>0</v>
      </c>
      <c r="P160" s="48">
        <v>0</v>
      </c>
      <c r="Q160" s="48">
        <v>0</v>
      </c>
      <c r="R160"/>
    </row>
    <row r="161" spans="4:20" ht="14.4" x14ac:dyDescent="0.3">
      <c r="D161" s="64"/>
      <c r="E161" s="4" t="s">
        <v>53</v>
      </c>
      <c r="F161" s="48">
        <v>0</v>
      </c>
      <c r="G161" s="48">
        <v>0</v>
      </c>
      <c r="H161" s="48">
        <v>0</v>
      </c>
      <c r="I161" s="48">
        <v>55190</v>
      </c>
      <c r="J161" s="48">
        <v>24894</v>
      </c>
      <c r="K161" s="48">
        <v>0</v>
      </c>
      <c r="L161" s="48">
        <v>0</v>
      </c>
      <c r="M161" s="48">
        <v>0</v>
      </c>
      <c r="N161" s="48">
        <v>186</v>
      </c>
      <c r="O161" s="48">
        <v>0</v>
      </c>
      <c r="P161" s="48">
        <v>0</v>
      </c>
      <c r="Q161" s="48">
        <v>0</v>
      </c>
      <c r="R161"/>
    </row>
    <row r="162" spans="4:20" ht="14.4" x14ac:dyDescent="0.3">
      <c r="D162" s="64"/>
      <c r="E162" s="4" t="s">
        <v>54</v>
      </c>
      <c r="F162" s="48">
        <v>0</v>
      </c>
      <c r="G162" s="48">
        <v>0</v>
      </c>
      <c r="H162" s="48">
        <v>0</v>
      </c>
      <c r="I162" s="48">
        <v>2009</v>
      </c>
      <c r="J162" s="48">
        <v>1517</v>
      </c>
      <c r="K162" s="48">
        <v>0</v>
      </c>
      <c r="L162" s="48">
        <v>0</v>
      </c>
      <c r="M162" s="48">
        <v>0</v>
      </c>
      <c r="N162" s="48">
        <v>0</v>
      </c>
      <c r="O162" s="48">
        <v>0</v>
      </c>
      <c r="P162" s="48">
        <v>0</v>
      </c>
      <c r="Q162" s="48">
        <v>0</v>
      </c>
      <c r="R162"/>
    </row>
    <row r="163" spans="4:20" ht="14.4" x14ac:dyDescent="0.3">
      <c r="D163" s="64"/>
      <c r="E163" s="4" t="s">
        <v>55</v>
      </c>
      <c r="F163" s="48">
        <v>0</v>
      </c>
      <c r="G163" s="48">
        <v>0</v>
      </c>
      <c r="H163" s="48">
        <v>0</v>
      </c>
      <c r="I163" s="48">
        <v>20454</v>
      </c>
      <c r="J163" s="48">
        <v>9601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/>
    </row>
    <row r="164" spans="4:20" ht="14.4" x14ac:dyDescent="0.3">
      <c r="D164" s="64"/>
      <c r="E164" s="4" t="s">
        <v>56</v>
      </c>
      <c r="F164" s="48">
        <v>0</v>
      </c>
      <c r="G164" s="48">
        <v>0</v>
      </c>
      <c r="H164" s="48">
        <v>0</v>
      </c>
      <c r="I164" s="48">
        <v>63858</v>
      </c>
      <c r="J164" s="48">
        <v>31270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/>
    </row>
    <row r="165" spans="4:20" ht="14.4" x14ac:dyDescent="0.3">
      <c r="D165" s="64"/>
      <c r="E165" s="4" t="s">
        <v>58</v>
      </c>
      <c r="F165" s="48">
        <v>0</v>
      </c>
      <c r="G165" s="48">
        <v>0</v>
      </c>
      <c r="H165" s="48">
        <v>588</v>
      </c>
      <c r="I165" s="48">
        <v>61903</v>
      </c>
      <c r="J165" s="48">
        <v>31025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48">
        <v>0</v>
      </c>
      <c r="Q165" s="48">
        <v>0</v>
      </c>
      <c r="R165"/>
    </row>
    <row r="166" spans="4:20" ht="14.4" x14ac:dyDescent="0.3">
      <c r="D166" s="64"/>
      <c r="E166" s="4" t="s">
        <v>59</v>
      </c>
      <c r="F166" s="48">
        <v>0</v>
      </c>
      <c r="G166" s="48">
        <v>0</v>
      </c>
      <c r="H166" s="48">
        <v>0</v>
      </c>
      <c r="I166" s="48">
        <v>38679</v>
      </c>
      <c r="J166" s="48">
        <v>24223</v>
      </c>
      <c r="K166" s="48">
        <v>0</v>
      </c>
      <c r="L166" s="48">
        <v>0</v>
      </c>
      <c r="M166" s="48">
        <v>0</v>
      </c>
      <c r="N166" s="48">
        <v>0</v>
      </c>
      <c r="O166" s="48">
        <v>0</v>
      </c>
      <c r="P166" s="48">
        <v>0</v>
      </c>
      <c r="Q166" s="48">
        <v>0</v>
      </c>
      <c r="R166"/>
    </row>
    <row r="167" spans="4:20" ht="14.4" x14ac:dyDescent="0.3">
      <c r="D167" s="64"/>
      <c r="E167" s="4" t="s">
        <v>60</v>
      </c>
      <c r="F167" s="48">
        <v>0</v>
      </c>
      <c r="G167" s="48">
        <v>0</v>
      </c>
      <c r="H167" s="48">
        <v>0</v>
      </c>
      <c r="I167" s="48">
        <v>8976</v>
      </c>
      <c r="J167" s="48">
        <v>7070</v>
      </c>
      <c r="K167" s="48">
        <v>0</v>
      </c>
      <c r="L167" s="48">
        <v>0</v>
      </c>
      <c r="M167" s="48">
        <v>0</v>
      </c>
      <c r="N167" s="48">
        <v>0</v>
      </c>
      <c r="O167" s="48">
        <v>0</v>
      </c>
      <c r="P167" s="48">
        <v>0</v>
      </c>
      <c r="Q167" s="48">
        <v>0</v>
      </c>
      <c r="R167"/>
    </row>
    <row r="168" spans="4:20" ht="14.4" x14ac:dyDescent="0.3">
      <c r="D168" s="64"/>
      <c r="E168" s="4" t="s">
        <v>61</v>
      </c>
      <c r="F168" s="48">
        <v>0</v>
      </c>
      <c r="G168" s="48">
        <v>0</v>
      </c>
      <c r="H168" s="48">
        <v>0</v>
      </c>
      <c r="I168" s="48">
        <v>11147</v>
      </c>
      <c r="J168" s="48">
        <v>4511</v>
      </c>
      <c r="K168" s="48">
        <v>0</v>
      </c>
      <c r="L168" s="48">
        <v>0</v>
      </c>
      <c r="M168" s="48">
        <v>0</v>
      </c>
      <c r="N168" s="48">
        <v>0</v>
      </c>
      <c r="O168" s="48">
        <v>0</v>
      </c>
      <c r="P168" s="48">
        <v>0</v>
      </c>
      <c r="Q168" s="48">
        <v>0</v>
      </c>
      <c r="R168"/>
    </row>
    <row r="169" spans="4:20" ht="14.4" x14ac:dyDescent="0.3">
      <c r="D169" s="64"/>
      <c r="E169" s="4" t="s">
        <v>62</v>
      </c>
      <c r="F169" s="48">
        <v>0</v>
      </c>
      <c r="G169" s="48">
        <v>0</v>
      </c>
      <c r="H169" s="48">
        <v>0</v>
      </c>
      <c r="I169" s="48">
        <v>49407</v>
      </c>
      <c r="J169" s="48">
        <v>23553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/>
    </row>
    <row r="170" spans="4:20" ht="14.4" x14ac:dyDescent="0.3">
      <c r="D170" s="64"/>
      <c r="E170" s="4" t="s">
        <v>63</v>
      </c>
      <c r="F170" s="48">
        <v>0</v>
      </c>
      <c r="G170" s="48">
        <v>0</v>
      </c>
      <c r="H170" s="48">
        <v>0</v>
      </c>
      <c r="I170" s="48">
        <v>28338</v>
      </c>
      <c r="J170" s="48">
        <v>17333</v>
      </c>
      <c r="K170" s="48">
        <v>0</v>
      </c>
      <c r="L170" s="48">
        <v>-47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/>
    </row>
    <row r="171" spans="4:20" ht="14.4" x14ac:dyDescent="0.3">
      <c r="D171" s="64"/>
      <c r="E171" s="4" t="s">
        <v>130</v>
      </c>
      <c r="F171" s="48">
        <v>100</v>
      </c>
      <c r="G171" s="48">
        <v>0</v>
      </c>
      <c r="H171" s="48">
        <v>0</v>
      </c>
      <c r="I171" s="48">
        <v>14525</v>
      </c>
      <c r="J171" s="48">
        <v>6432</v>
      </c>
      <c r="K171" s="48">
        <v>0</v>
      </c>
      <c r="L171" s="48">
        <v>0</v>
      </c>
      <c r="M171" s="48">
        <v>-54</v>
      </c>
      <c r="N171" s="48">
        <v>0</v>
      </c>
      <c r="O171" s="48">
        <v>0</v>
      </c>
      <c r="P171" s="48">
        <v>0</v>
      </c>
      <c r="Q171" s="48">
        <v>0</v>
      </c>
      <c r="R171"/>
    </row>
    <row r="172" spans="4:20" ht="14.4" x14ac:dyDescent="0.3">
      <c r="D172" s="65" t="s">
        <v>131</v>
      </c>
      <c r="E172" s="65"/>
      <c r="F172" s="65">
        <v>424</v>
      </c>
      <c r="G172" s="65">
        <v>168</v>
      </c>
      <c r="H172" s="65">
        <v>864</v>
      </c>
      <c r="I172" s="65">
        <v>510150</v>
      </c>
      <c r="J172" s="65">
        <v>267578</v>
      </c>
      <c r="K172" s="65">
        <v>206</v>
      </c>
      <c r="L172" s="65">
        <v>-47</v>
      </c>
      <c r="M172" s="65">
        <v>-54</v>
      </c>
      <c r="N172" s="65">
        <v>186</v>
      </c>
      <c r="O172" s="53">
        <v>0</v>
      </c>
      <c r="P172" s="53">
        <v>0</v>
      </c>
      <c r="Q172" s="53">
        <v>0</v>
      </c>
      <c r="R172"/>
    </row>
    <row r="173" spans="4:20" ht="14.4" x14ac:dyDescent="0.3">
      <c r="D173"/>
      <c r="E173"/>
      <c r="F173"/>
      <c r="G173"/>
      <c r="H173"/>
      <c r="I173"/>
      <c r="J173"/>
      <c r="K173"/>
      <c r="L173"/>
      <c r="M173"/>
      <c r="N173" s="7"/>
      <c r="O173" s="7"/>
      <c r="P173" s="7"/>
      <c r="Q173" s="7"/>
      <c r="R173" s="55"/>
    </row>
    <row r="174" spans="4:20" ht="15.6" x14ac:dyDescent="0.3">
      <c r="D174"/>
      <c r="E174"/>
      <c r="F174"/>
      <c r="G174"/>
      <c r="H174"/>
      <c r="I174"/>
      <c r="J174"/>
      <c r="K174"/>
      <c r="L174"/>
      <c r="M174"/>
      <c r="N174" s="42" t="s">
        <v>166</v>
      </c>
    </row>
    <row r="175" spans="4:20" ht="15.6" x14ac:dyDescent="0.3">
      <c r="D175" s="63" t="s">
        <v>167</v>
      </c>
      <c r="E175"/>
      <c r="F175"/>
      <c r="G175"/>
      <c r="H175"/>
      <c r="I175"/>
      <c r="J175"/>
      <c r="K175"/>
      <c r="L175"/>
      <c r="M175"/>
      <c r="N175" s="44"/>
      <c r="O175" s="44"/>
      <c r="P175" s="44"/>
      <c r="Q175" s="44"/>
      <c r="R175" s="45" t="s">
        <v>168</v>
      </c>
      <c r="S175" s="46" t="s">
        <v>168</v>
      </c>
      <c r="T175" s="46" t="s">
        <v>168</v>
      </c>
    </row>
    <row r="176" spans="4:20" x14ac:dyDescent="0.3">
      <c r="D176" s="44"/>
      <c r="E176" s="44"/>
      <c r="F176" s="44" t="s">
        <v>117</v>
      </c>
      <c r="G176" s="44"/>
      <c r="H176" s="44"/>
      <c r="I176" s="44"/>
      <c r="J176" s="44"/>
      <c r="K176" s="44"/>
      <c r="L176" s="44"/>
      <c r="M176" s="44"/>
      <c r="N176" s="5"/>
      <c r="O176" s="5"/>
      <c r="P176" s="5"/>
      <c r="Q176" s="5"/>
      <c r="R176" s="45" t="s">
        <v>118</v>
      </c>
      <c r="S176" s="46" t="s">
        <v>119</v>
      </c>
      <c r="T176" s="46" t="s">
        <v>119</v>
      </c>
    </row>
    <row r="177" spans="2:20" x14ac:dyDescent="0.3">
      <c r="D177" s="5" t="s">
        <v>120</v>
      </c>
      <c r="E177" s="5" t="s">
        <v>40</v>
      </c>
      <c r="F177" s="5" t="s">
        <v>98</v>
      </c>
      <c r="G177" s="5" t="s">
        <v>99</v>
      </c>
      <c r="H177" s="5" t="s">
        <v>100</v>
      </c>
      <c r="I177" s="5" t="s">
        <v>101</v>
      </c>
      <c r="J177" s="5" t="s">
        <v>102</v>
      </c>
      <c r="K177" s="5" t="s">
        <v>103</v>
      </c>
      <c r="L177" s="5" t="s">
        <v>104</v>
      </c>
      <c r="M177" s="5" t="s">
        <v>105</v>
      </c>
      <c r="N177" s="5" t="s">
        <v>106</v>
      </c>
      <c r="O177" s="5" t="s">
        <v>107</v>
      </c>
      <c r="P177" s="5" t="s">
        <v>108</v>
      </c>
      <c r="Q177" s="5" t="s">
        <v>109</v>
      </c>
      <c r="R177" s="45" t="s">
        <v>127</v>
      </c>
      <c r="S177" s="46" t="s">
        <v>10</v>
      </c>
      <c r="T177" s="46" t="s">
        <v>128</v>
      </c>
    </row>
    <row r="178" spans="2:20" x14ac:dyDescent="0.3">
      <c r="B178" s="33" t="s">
        <v>46</v>
      </c>
      <c r="C178" s="33" t="s">
        <v>7</v>
      </c>
      <c r="D178" s="64" t="s">
        <v>165</v>
      </c>
      <c r="E178" s="4" t="s">
        <v>46</v>
      </c>
      <c r="F178" s="48">
        <v>14578</v>
      </c>
      <c r="G178" s="48">
        <v>11006</v>
      </c>
      <c r="H178" s="48">
        <v>13416</v>
      </c>
      <c r="I178" s="48">
        <v>47690</v>
      </c>
      <c r="J178" s="48">
        <v>52414</v>
      </c>
      <c r="K178" s="48">
        <v>47803</v>
      </c>
      <c r="L178" s="48">
        <v>35704</v>
      </c>
      <c r="M178" s="48">
        <v>39398</v>
      </c>
      <c r="N178" s="48">
        <v>52170</v>
      </c>
      <c r="O178" s="49">
        <v>58311.438669080249</v>
      </c>
      <c r="P178" s="49">
        <v>58311.438669080249</v>
      </c>
      <c r="Q178" s="49">
        <v>58311.438669080249</v>
      </c>
      <c r="R178" s="50">
        <v>489000</v>
      </c>
      <c r="S178" s="51">
        <v>615000</v>
      </c>
      <c r="T178" s="51">
        <v>51250</v>
      </c>
    </row>
    <row r="179" spans="2:20" x14ac:dyDescent="0.3">
      <c r="B179" s="33" t="s">
        <v>47</v>
      </c>
      <c r="C179" s="33" t="s">
        <v>7</v>
      </c>
      <c r="D179" s="64"/>
      <c r="E179" s="4" t="s">
        <v>47</v>
      </c>
      <c r="F179" s="48">
        <v>35129</v>
      </c>
      <c r="G179" s="48">
        <v>23304</v>
      </c>
      <c r="H179" s="48">
        <v>21726</v>
      </c>
      <c r="I179" s="48">
        <v>82559</v>
      </c>
      <c r="J179" s="48">
        <v>84561</v>
      </c>
      <c r="K179" s="48">
        <v>73672</v>
      </c>
      <c r="L179" s="48">
        <v>49823</v>
      </c>
      <c r="M179" s="48">
        <v>70120</v>
      </c>
      <c r="N179" s="48">
        <v>85241</v>
      </c>
      <c r="O179" s="49">
        <v>95275.548084935202</v>
      </c>
      <c r="P179" s="49">
        <v>95275.548084935202</v>
      </c>
      <c r="Q179" s="49">
        <v>95275.548084935202</v>
      </c>
      <c r="R179" s="50">
        <v>812000</v>
      </c>
      <c r="S179" s="51">
        <v>914000</v>
      </c>
      <c r="T179" s="51">
        <v>76166.666666666672</v>
      </c>
    </row>
    <row r="180" spans="2:20" x14ac:dyDescent="0.3">
      <c r="B180" s="33" t="s">
        <v>49</v>
      </c>
      <c r="C180" s="33" t="s">
        <v>7</v>
      </c>
      <c r="D180" s="64"/>
      <c r="E180" s="4" t="s">
        <v>49</v>
      </c>
      <c r="F180" s="48">
        <v>3182</v>
      </c>
      <c r="G180" s="48">
        <v>2438</v>
      </c>
      <c r="H180" s="48">
        <v>3254</v>
      </c>
      <c r="I180" s="48">
        <v>11216</v>
      </c>
      <c r="J180" s="48">
        <v>13720</v>
      </c>
      <c r="K180" s="48">
        <v>8490</v>
      </c>
      <c r="L180" s="48">
        <v>10967</v>
      </c>
      <c r="M180" s="48">
        <v>9057</v>
      </c>
      <c r="N180" s="48">
        <v>8506</v>
      </c>
      <c r="O180" s="49">
        <v>9507.3240812573604</v>
      </c>
      <c r="P180" s="49">
        <v>9507.3240812573604</v>
      </c>
      <c r="Q180" s="49">
        <v>9507.3240812573604</v>
      </c>
      <c r="R180" s="50">
        <v>99000</v>
      </c>
      <c r="S180" s="51">
        <v>121000</v>
      </c>
      <c r="T180" s="51">
        <v>10083.333333333334</v>
      </c>
    </row>
    <row r="181" spans="2:20" x14ac:dyDescent="0.3">
      <c r="B181" s="33" t="s">
        <v>50</v>
      </c>
      <c r="C181" s="33" t="s">
        <v>7</v>
      </c>
      <c r="D181" s="64"/>
      <c r="E181" s="4" t="s">
        <v>50</v>
      </c>
      <c r="F181" s="48">
        <v>9472</v>
      </c>
      <c r="G181" s="48">
        <v>8570</v>
      </c>
      <c r="H181" s="48">
        <v>9014</v>
      </c>
      <c r="I181" s="48">
        <v>35636</v>
      </c>
      <c r="J181" s="48">
        <v>35530</v>
      </c>
      <c r="K181" s="48">
        <v>29419</v>
      </c>
      <c r="L181" s="48">
        <v>28917</v>
      </c>
      <c r="M181" s="48">
        <v>33453</v>
      </c>
      <c r="N181" s="48">
        <v>29548</v>
      </c>
      <c r="O181" s="49">
        <v>33026.38278309341</v>
      </c>
      <c r="P181" s="49">
        <v>33026.38278309341</v>
      </c>
      <c r="Q181" s="49">
        <v>33026.38278309341</v>
      </c>
      <c r="R181" s="50">
        <v>319000</v>
      </c>
      <c r="S181" s="51">
        <v>485000</v>
      </c>
      <c r="T181" s="51">
        <v>40416.666666666664</v>
      </c>
    </row>
    <row r="182" spans="2:20" x14ac:dyDescent="0.3">
      <c r="B182" s="33" t="s">
        <v>51</v>
      </c>
      <c r="C182" s="33" t="s">
        <v>7</v>
      </c>
      <c r="D182" s="64"/>
      <c r="E182" s="4" t="s">
        <v>51</v>
      </c>
      <c r="F182" s="48">
        <v>7362</v>
      </c>
      <c r="G182" s="48">
        <v>3955</v>
      </c>
      <c r="H182" s="48">
        <v>8946</v>
      </c>
      <c r="I182" s="48">
        <v>28966</v>
      </c>
      <c r="J182" s="48">
        <v>28240</v>
      </c>
      <c r="K182" s="48">
        <v>16736</v>
      </c>
      <c r="L182" s="48">
        <v>13232</v>
      </c>
      <c r="M182" s="48">
        <v>19738</v>
      </c>
      <c r="N182" s="48">
        <v>20053</v>
      </c>
      <c r="O182" s="49">
        <v>22413.633882136597</v>
      </c>
      <c r="P182" s="49">
        <v>22413.633882136597</v>
      </c>
      <c r="Q182" s="49">
        <v>22413.633882136597</v>
      </c>
      <c r="R182" s="50">
        <v>214000</v>
      </c>
      <c r="S182" s="51">
        <v>220000</v>
      </c>
      <c r="T182" s="51">
        <v>18333.333333333332</v>
      </c>
    </row>
    <row r="183" spans="2:20" x14ac:dyDescent="0.3">
      <c r="B183" s="33" t="s">
        <v>52</v>
      </c>
      <c r="C183" s="33" t="s">
        <v>7</v>
      </c>
      <c r="D183" s="64"/>
      <c r="E183" s="4" t="s">
        <v>52</v>
      </c>
      <c r="F183" s="48">
        <v>8910</v>
      </c>
      <c r="G183" s="48">
        <v>7294</v>
      </c>
      <c r="H183" s="48">
        <v>8245</v>
      </c>
      <c r="I183" s="48">
        <v>30941</v>
      </c>
      <c r="J183" s="48">
        <v>33605</v>
      </c>
      <c r="K183" s="48">
        <v>20808</v>
      </c>
      <c r="L183" s="48">
        <v>24205</v>
      </c>
      <c r="M183" s="48">
        <v>20571</v>
      </c>
      <c r="N183" s="48">
        <v>20425</v>
      </c>
      <c r="O183" s="49">
        <v>22829.425624227795</v>
      </c>
      <c r="P183" s="49">
        <v>22829.425624227795</v>
      </c>
      <c r="Q183" s="49">
        <v>22829.425624227795</v>
      </c>
      <c r="R183" s="50">
        <v>243000</v>
      </c>
      <c r="S183" s="51">
        <v>304000</v>
      </c>
      <c r="T183" s="51">
        <v>25333.333333333332</v>
      </c>
    </row>
    <row r="184" spans="2:20" x14ac:dyDescent="0.3">
      <c r="B184" s="33" t="s">
        <v>53</v>
      </c>
      <c r="C184" s="33" t="s">
        <v>7</v>
      </c>
      <c r="D184" s="64"/>
      <c r="E184" s="4" t="s">
        <v>53</v>
      </c>
      <c r="F184" s="48">
        <v>22254</v>
      </c>
      <c r="G184" s="48">
        <v>16143</v>
      </c>
      <c r="H184" s="48">
        <v>19360</v>
      </c>
      <c r="I184" s="48">
        <v>81287</v>
      </c>
      <c r="J184" s="48">
        <v>82030</v>
      </c>
      <c r="K184" s="48">
        <v>68396</v>
      </c>
      <c r="L184" s="48">
        <v>55471</v>
      </c>
      <c r="M184" s="48">
        <v>73369</v>
      </c>
      <c r="N184" s="48">
        <v>74272</v>
      </c>
      <c r="O184" s="49">
        <v>83015.280291928852</v>
      </c>
      <c r="P184" s="49">
        <v>83015.280291928852</v>
      </c>
      <c r="Q184" s="49">
        <v>83015.280291928852</v>
      </c>
      <c r="R184" s="50">
        <v>742000</v>
      </c>
      <c r="S184" s="51">
        <v>1036000</v>
      </c>
      <c r="T184" s="51">
        <v>86333.333333333328</v>
      </c>
    </row>
    <row r="185" spans="2:20" x14ac:dyDescent="0.3">
      <c r="B185" s="33" t="s">
        <v>54</v>
      </c>
      <c r="C185" s="33" t="s">
        <v>7</v>
      </c>
      <c r="D185" s="64"/>
      <c r="E185" s="4" t="s">
        <v>54</v>
      </c>
      <c r="F185" s="48">
        <v>1681</v>
      </c>
      <c r="G185" s="48">
        <v>1026</v>
      </c>
      <c r="H185" s="48">
        <v>2181</v>
      </c>
      <c r="I185" s="48">
        <v>4314</v>
      </c>
      <c r="J185" s="48">
        <v>7274</v>
      </c>
      <c r="K185" s="48">
        <v>9237</v>
      </c>
      <c r="L185" s="48">
        <v>6888</v>
      </c>
      <c r="M185" s="48">
        <v>6764</v>
      </c>
      <c r="N185" s="48">
        <v>5303</v>
      </c>
      <c r="O185" s="49">
        <v>5927.2677642731942</v>
      </c>
      <c r="P185" s="49">
        <v>5927.2677642731942</v>
      </c>
      <c r="Q185" s="49">
        <v>5927.2677642731942</v>
      </c>
      <c r="R185" s="50">
        <v>62000</v>
      </c>
      <c r="S185" s="51">
        <v>117000</v>
      </c>
      <c r="T185" s="51">
        <v>9750</v>
      </c>
    </row>
    <row r="186" spans="2:20" x14ac:dyDescent="0.3">
      <c r="B186" s="33" t="s">
        <v>55</v>
      </c>
      <c r="C186" s="33" t="s">
        <v>7</v>
      </c>
      <c r="D186" s="64"/>
      <c r="E186" s="4" t="s">
        <v>55</v>
      </c>
      <c r="F186" s="48">
        <v>12397</v>
      </c>
      <c r="G186" s="48">
        <v>8214</v>
      </c>
      <c r="H186" s="48">
        <v>10953</v>
      </c>
      <c r="I186" s="48">
        <v>31428</v>
      </c>
      <c r="J186" s="48">
        <v>33168</v>
      </c>
      <c r="K186" s="48">
        <v>30811</v>
      </c>
      <c r="L186" s="48">
        <v>22320</v>
      </c>
      <c r="M186" s="48">
        <v>24628</v>
      </c>
      <c r="N186" s="48">
        <v>34342</v>
      </c>
      <c r="O186" s="49">
        <v>38384.731201333212</v>
      </c>
      <c r="P186" s="49">
        <v>38384.731201333212</v>
      </c>
      <c r="Q186" s="49">
        <v>38384.731201333212</v>
      </c>
      <c r="R186" s="50">
        <v>323000</v>
      </c>
      <c r="S186" s="51">
        <v>245000</v>
      </c>
      <c r="T186" s="51">
        <v>20416.666666666668</v>
      </c>
    </row>
    <row r="187" spans="2:20" x14ac:dyDescent="0.3">
      <c r="B187" s="33" t="s">
        <v>56</v>
      </c>
      <c r="C187" s="33" t="s">
        <v>7</v>
      </c>
      <c r="D187" s="64"/>
      <c r="E187" s="4" t="s">
        <v>56</v>
      </c>
      <c r="F187" s="48">
        <v>19421</v>
      </c>
      <c r="G187" s="48">
        <v>17275</v>
      </c>
      <c r="H187" s="48">
        <v>23799</v>
      </c>
      <c r="I187" s="48">
        <v>85486</v>
      </c>
      <c r="J187" s="48">
        <v>83043</v>
      </c>
      <c r="K187" s="48">
        <v>69857</v>
      </c>
      <c r="L187" s="48">
        <v>61142</v>
      </c>
      <c r="M187" s="48">
        <v>65829</v>
      </c>
      <c r="N187" s="48">
        <v>73180</v>
      </c>
      <c r="O187" s="49">
        <v>81794.730339338552</v>
      </c>
      <c r="P187" s="49">
        <v>81794.730339338552</v>
      </c>
      <c r="Q187" s="49">
        <v>81794.730339338552</v>
      </c>
      <c r="R187" s="50">
        <v>744000</v>
      </c>
      <c r="S187" s="51">
        <v>865000</v>
      </c>
      <c r="T187" s="51">
        <v>72083.333333333328</v>
      </c>
    </row>
    <row r="188" spans="2:20" x14ac:dyDescent="0.3">
      <c r="B188" s="33" t="s">
        <v>58</v>
      </c>
      <c r="C188" s="33" t="s">
        <v>7</v>
      </c>
      <c r="D188" s="64"/>
      <c r="E188" s="4" t="s">
        <v>58</v>
      </c>
      <c r="F188" s="48">
        <v>17992</v>
      </c>
      <c r="G188" s="48">
        <v>11309</v>
      </c>
      <c r="H188" s="48">
        <v>19347</v>
      </c>
      <c r="I188" s="48">
        <v>80211</v>
      </c>
      <c r="J188" s="48">
        <v>70395</v>
      </c>
      <c r="K188" s="48">
        <v>56743</v>
      </c>
      <c r="L188" s="48">
        <v>57311</v>
      </c>
      <c r="M188" s="48">
        <v>67370</v>
      </c>
      <c r="N188" s="48">
        <v>59861</v>
      </c>
      <c r="O188" s="49">
        <v>66907.821164842098</v>
      </c>
      <c r="P188" s="49">
        <v>66907.821164842098</v>
      </c>
      <c r="Q188" s="49">
        <v>66907.821164842098</v>
      </c>
      <c r="R188" s="50">
        <v>641000</v>
      </c>
      <c r="S188" s="51">
        <v>796000</v>
      </c>
      <c r="T188" s="51">
        <v>66333.333333333328</v>
      </c>
    </row>
    <row r="189" spans="2:20" x14ac:dyDescent="0.3">
      <c r="B189" s="33" t="s">
        <v>59</v>
      </c>
      <c r="C189" s="33" t="s">
        <v>7</v>
      </c>
      <c r="D189" s="64"/>
      <c r="E189" s="4" t="s">
        <v>59</v>
      </c>
      <c r="F189" s="48">
        <v>40625</v>
      </c>
      <c r="G189" s="48">
        <v>29288</v>
      </c>
      <c r="H189" s="48">
        <v>32593</v>
      </c>
      <c r="I189" s="48">
        <v>73297</v>
      </c>
      <c r="J189" s="48">
        <v>85253</v>
      </c>
      <c r="K189" s="48">
        <v>75577</v>
      </c>
      <c r="L189" s="48">
        <v>59968</v>
      </c>
      <c r="M189" s="48">
        <v>68464</v>
      </c>
      <c r="N189" s="48">
        <v>65831</v>
      </c>
      <c r="O189" s="49">
        <v>73580.607993563768</v>
      </c>
      <c r="P189" s="49">
        <v>73580.607993563768</v>
      </c>
      <c r="Q189" s="49">
        <v>73580.607993563768</v>
      </c>
      <c r="R189" s="50">
        <v>752000</v>
      </c>
      <c r="S189" s="51">
        <v>977000</v>
      </c>
      <c r="T189" s="51">
        <v>81416.666666666672</v>
      </c>
    </row>
    <row r="190" spans="2:20" x14ac:dyDescent="0.3">
      <c r="B190" s="33" t="s">
        <v>60</v>
      </c>
      <c r="C190" s="33" t="s">
        <v>7</v>
      </c>
      <c r="D190" s="64"/>
      <c r="E190" s="4" t="s">
        <v>60</v>
      </c>
      <c r="F190" s="48">
        <v>2346</v>
      </c>
      <c r="G190" s="48">
        <v>249</v>
      </c>
      <c r="H190" s="48">
        <v>2753</v>
      </c>
      <c r="I190" s="48">
        <v>10487</v>
      </c>
      <c r="J190" s="48">
        <v>12115</v>
      </c>
      <c r="K190" s="48">
        <v>5019</v>
      </c>
      <c r="L190" s="48">
        <v>7104</v>
      </c>
      <c r="M190" s="48">
        <v>8722</v>
      </c>
      <c r="N190" s="48">
        <v>5693</v>
      </c>
      <c r="O190" s="49">
        <v>6363.1784616268715</v>
      </c>
      <c r="P190" s="49">
        <v>6363.1784616268715</v>
      </c>
      <c r="Q190" s="49">
        <v>6363.1784616268715</v>
      </c>
      <c r="R190" s="50">
        <v>74000</v>
      </c>
      <c r="S190" s="51">
        <v>100000</v>
      </c>
      <c r="T190" s="51">
        <v>8333.3333333333339</v>
      </c>
    </row>
    <row r="191" spans="2:20" x14ac:dyDescent="0.3">
      <c r="B191" s="33" t="s">
        <v>61</v>
      </c>
      <c r="C191" s="33" t="s">
        <v>7</v>
      </c>
      <c r="D191" s="64"/>
      <c r="E191" s="4" t="s">
        <v>61</v>
      </c>
      <c r="F191" s="48">
        <v>4481</v>
      </c>
      <c r="G191" s="48">
        <v>2848</v>
      </c>
      <c r="H191" s="48">
        <v>4383</v>
      </c>
      <c r="I191" s="48">
        <v>14451</v>
      </c>
      <c r="J191" s="48">
        <v>13930</v>
      </c>
      <c r="K191" s="48">
        <v>9779</v>
      </c>
      <c r="L191" s="48">
        <v>12736</v>
      </c>
      <c r="M191" s="48">
        <v>9473</v>
      </c>
      <c r="N191" s="48">
        <v>9439</v>
      </c>
      <c r="O191" s="49">
        <v>10550.156595695773</v>
      </c>
      <c r="P191" s="49">
        <v>10550.156595695773</v>
      </c>
      <c r="Q191" s="49">
        <v>10550.156595695773</v>
      </c>
      <c r="R191" s="50">
        <v>113000</v>
      </c>
      <c r="S191" s="51">
        <v>116000</v>
      </c>
      <c r="T191" s="51">
        <v>9666.6666666666661</v>
      </c>
    </row>
    <row r="192" spans="2:20" x14ac:dyDescent="0.3">
      <c r="B192" s="33" t="s">
        <v>62</v>
      </c>
      <c r="C192" s="33" t="s">
        <v>7</v>
      </c>
      <c r="D192" s="64"/>
      <c r="E192" s="4" t="s">
        <v>62</v>
      </c>
      <c r="F192" s="48">
        <v>23670</v>
      </c>
      <c r="G192" s="48">
        <v>18953</v>
      </c>
      <c r="H192" s="48">
        <v>28275</v>
      </c>
      <c r="I192" s="48">
        <v>83682</v>
      </c>
      <c r="J192" s="48">
        <v>87031</v>
      </c>
      <c r="K192" s="48">
        <v>78973</v>
      </c>
      <c r="L192" s="48">
        <v>66641</v>
      </c>
      <c r="M192" s="48">
        <v>72191</v>
      </c>
      <c r="N192" s="48">
        <v>75257</v>
      </c>
      <c r="O192" s="49">
        <v>84116.23423268109</v>
      </c>
      <c r="P192" s="49">
        <v>84116.23423268109</v>
      </c>
      <c r="Q192" s="49">
        <v>84116.23423268109</v>
      </c>
      <c r="R192" s="50">
        <v>787000</v>
      </c>
      <c r="S192" s="51">
        <v>981000</v>
      </c>
      <c r="T192" s="51">
        <v>81750</v>
      </c>
    </row>
    <row r="193" spans="2:20" x14ac:dyDescent="0.3">
      <c r="B193" s="33" t="s">
        <v>63</v>
      </c>
      <c r="C193" s="33" t="s">
        <v>7</v>
      </c>
      <c r="D193" s="64"/>
      <c r="E193" s="4" t="s">
        <v>63</v>
      </c>
      <c r="F193" s="48">
        <v>7551</v>
      </c>
      <c r="G193" s="48">
        <v>7006</v>
      </c>
      <c r="H193" s="48">
        <v>6540</v>
      </c>
      <c r="I193" s="48">
        <v>34350</v>
      </c>
      <c r="J193" s="48">
        <v>31565</v>
      </c>
      <c r="K193" s="48">
        <v>25420</v>
      </c>
      <c r="L193" s="48">
        <v>13610</v>
      </c>
      <c r="M193" s="48">
        <v>20344</v>
      </c>
      <c r="N193" s="48">
        <v>20835</v>
      </c>
      <c r="O193" s="49">
        <v>23287.690716317557</v>
      </c>
      <c r="P193" s="49">
        <v>23287.690716317557</v>
      </c>
      <c r="Q193" s="49">
        <v>23287.690716317557</v>
      </c>
      <c r="R193" s="50">
        <v>237000</v>
      </c>
      <c r="S193" s="51">
        <v>346000</v>
      </c>
      <c r="T193" s="51">
        <v>28833.333333333332</v>
      </c>
    </row>
    <row r="194" spans="2:20" x14ac:dyDescent="0.3">
      <c r="B194" s="33" t="s">
        <v>25</v>
      </c>
      <c r="C194" s="33" t="s">
        <v>7</v>
      </c>
      <c r="D194" s="64"/>
      <c r="E194" s="4" t="s">
        <v>130</v>
      </c>
      <c r="F194" s="48">
        <v>11095</v>
      </c>
      <c r="G194" s="48">
        <v>10629</v>
      </c>
      <c r="H194" s="48">
        <v>11478</v>
      </c>
      <c r="I194" s="48">
        <v>28749</v>
      </c>
      <c r="J194" s="48">
        <v>30359</v>
      </c>
      <c r="K194" s="48">
        <v>28595</v>
      </c>
      <c r="L194" s="48">
        <v>26791</v>
      </c>
      <c r="M194" s="48">
        <v>28943</v>
      </c>
      <c r="N194" s="48">
        <v>32141</v>
      </c>
      <c r="O194" s="49">
        <v>35924.630060626951</v>
      </c>
      <c r="P194" s="49">
        <v>35924.630060626951</v>
      </c>
      <c r="Q194" s="49">
        <v>35924.630060626951</v>
      </c>
      <c r="R194" s="50">
        <v>317000</v>
      </c>
      <c r="S194" s="51">
        <v>394000</v>
      </c>
      <c r="T194" s="51">
        <v>32833.333333333336</v>
      </c>
    </row>
    <row r="195" spans="2:20" x14ac:dyDescent="0.3">
      <c r="B195" s="33">
        <v>0</v>
      </c>
      <c r="D195" s="65" t="s">
        <v>131</v>
      </c>
      <c r="E195" s="65"/>
      <c r="F195" s="65">
        <v>242146</v>
      </c>
      <c r="G195" s="65">
        <v>179507</v>
      </c>
      <c r="H195" s="65">
        <v>226263</v>
      </c>
      <c r="I195" s="65">
        <v>764750</v>
      </c>
      <c r="J195" s="65">
        <v>784233</v>
      </c>
      <c r="K195" s="65">
        <v>655335</v>
      </c>
      <c r="L195" s="65">
        <v>552830</v>
      </c>
      <c r="M195" s="65">
        <v>638434</v>
      </c>
      <c r="N195" s="65">
        <v>672097</v>
      </c>
      <c r="O195" s="53">
        <v>751216.08194695855</v>
      </c>
      <c r="P195" s="53">
        <v>751216.08194695855</v>
      </c>
      <c r="Q195" s="53">
        <v>751216.08194695855</v>
      </c>
      <c r="R195" s="53">
        <v>6968000</v>
      </c>
      <c r="S195" s="53">
        <v>8632000</v>
      </c>
      <c r="T195" s="53">
        <v>719333.33333333337</v>
      </c>
    </row>
    <row r="196" spans="2:20" ht="14.4" x14ac:dyDescent="0.3">
      <c r="B196" s="33">
        <v>0</v>
      </c>
      <c r="D196"/>
      <c r="E196"/>
      <c r="F196"/>
      <c r="G196"/>
      <c r="H196"/>
      <c r="I196"/>
      <c r="J196"/>
      <c r="K196"/>
      <c r="L196"/>
      <c r="M196"/>
      <c r="N196" s="7"/>
      <c r="O196" s="7"/>
      <c r="P196" s="7"/>
      <c r="Q196" s="7"/>
      <c r="R196" s="55"/>
    </row>
    <row r="197" spans="2:20" ht="15.6" x14ac:dyDescent="0.3">
      <c r="D197"/>
      <c r="E197"/>
      <c r="F197"/>
      <c r="G197"/>
      <c r="H197"/>
      <c r="I197"/>
      <c r="J197"/>
      <c r="K197"/>
      <c r="L197"/>
      <c r="M197"/>
      <c r="N197" s="42" t="s">
        <v>169</v>
      </c>
      <c r="R197" s="45" t="s">
        <v>170</v>
      </c>
      <c r="S197" s="46" t="s">
        <v>170</v>
      </c>
    </row>
    <row r="198" spans="2:20" ht="15.6" x14ac:dyDescent="0.3">
      <c r="D198" s="61" t="s">
        <v>171</v>
      </c>
      <c r="E198" s="61"/>
      <c r="F198" s="5" t="s">
        <v>117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45" t="s">
        <v>118</v>
      </c>
      <c r="S198" s="46" t="s">
        <v>119</v>
      </c>
    </row>
    <row r="199" spans="2:20" x14ac:dyDescent="0.3">
      <c r="D199" s="5" t="s">
        <v>120</v>
      </c>
      <c r="E199" s="5" t="s">
        <v>40</v>
      </c>
      <c r="F199" s="5" t="s">
        <v>98</v>
      </c>
      <c r="G199" s="5" t="s">
        <v>99</v>
      </c>
      <c r="H199" s="5" t="s">
        <v>100</v>
      </c>
      <c r="I199" s="5" t="s">
        <v>101</v>
      </c>
      <c r="J199" s="5" t="s">
        <v>102</v>
      </c>
      <c r="K199" s="5" t="s">
        <v>103</v>
      </c>
      <c r="L199" s="5" t="s">
        <v>104</v>
      </c>
      <c r="M199" s="5" t="s">
        <v>105</v>
      </c>
      <c r="N199" s="5" t="s">
        <v>106</v>
      </c>
      <c r="O199" s="5" t="s">
        <v>107</v>
      </c>
      <c r="P199" s="5" t="s">
        <v>108</v>
      </c>
      <c r="Q199" s="5" t="s">
        <v>109</v>
      </c>
      <c r="R199" s="45" t="s">
        <v>127</v>
      </c>
      <c r="S199" s="46" t="s">
        <v>10</v>
      </c>
    </row>
    <row r="200" spans="2:20" x14ac:dyDescent="0.3">
      <c r="D200" s="4" t="s">
        <v>97</v>
      </c>
      <c r="E200" s="4" t="s">
        <v>46</v>
      </c>
      <c r="F200" s="48">
        <v>30.497907949790793</v>
      </c>
      <c r="G200" s="48">
        <v>20.53358208955224</v>
      </c>
      <c r="H200" s="48">
        <v>23.454545454545453</v>
      </c>
      <c r="I200" s="48">
        <v>66.699300699300693</v>
      </c>
      <c r="J200" s="48">
        <v>60.384792626728114</v>
      </c>
      <c r="K200" s="48">
        <v>48.978483606557376</v>
      </c>
      <c r="L200" s="48">
        <v>48.976680384087793</v>
      </c>
      <c r="M200" s="48">
        <v>45.652375434530704</v>
      </c>
      <c r="N200" s="48">
        <v>52.065868263473057</v>
      </c>
      <c r="O200" s="49">
        <v>52.065868263473057</v>
      </c>
      <c r="P200" s="49">
        <v>52.065868263473057</v>
      </c>
      <c r="Q200" s="49">
        <v>52.065868263473057</v>
      </c>
      <c r="R200" s="50">
        <v>48.415841584158414</v>
      </c>
      <c r="S200" s="51">
        <v>49.2</v>
      </c>
    </row>
    <row r="201" spans="2:20" x14ac:dyDescent="0.3">
      <c r="E201" s="4" t="s">
        <v>47</v>
      </c>
      <c r="F201" s="48">
        <v>47.600271002710031</v>
      </c>
      <c r="G201" s="48">
        <v>30.74406332453826</v>
      </c>
      <c r="H201" s="48">
        <v>24.858123569794049</v>
      </c>
      <c r="I201" s="48">
        <v>81.580039525691703</v>
      </c>
      <c r="J201" s="48">
        <v>76.595108695652172</v>
      </c>
      <c r="K201" s="48">
        <v>60.140408163265306</v>
      </c>
      <c r="L201" s="48">
        <v>55.297447280799112</v>
      </c>
      <c r="M201" s="48">
        <v>58.190871369294605</v>
      </c>
      <c r="N201" s="48">
        <v>61.457101658255226</v>
      </c>
      <c r="O201" s="49">
        <v>61.457101658255226</v>
      </c>
      <c r="P201" s="49">
        <v>61.457101658255226</v>
      </c>
      <c r="Q201" s="49">
        <v>61.457101658255226</v>
      </c>
      <c r="R201" s="50">
        <v>58.628158844765345</v>
      </c>
      <c r="S201" s="51">
        <v>53.139534883720927</v>
      </c>
    </row>
    <row r="202" spans="2:20" x14ac:dyDescent="0.3">
      <c r="E202" s="4" t="s">
        <v>49</v>
      </c>
      <c r="F202" s="48">
        <v>31.504950495049506</v>
      </c>
      <c r="G202" s="48">
        <v>22.574074074074073</v>
      </c>
      <c r="H202" s="48">
        <v>28.051724137931036</v>
      </c>
      <c r="I202" s="48">
        <v>89.015873015873012</v>
      </c>
      <c r="J202" s="48">
        <v>75.801104972375697</v>
      </c>
      <c r="K202" s="48">
        <v>55.490196078431374</v>
      </c>
      <c r="L202" s="48">
        <v>63.02873563218391</v>
      </c>
      <c r="M202" s="48">
        <v>57.687898089171973</v>
      </c>
      <c r="N202" s="48">
        <v>50.934131736526943</v>
      </c>
      <c r="O202" s="49">
        <v>50.934131736526943</v>
      </c>
      <c r="P202" s="49">
        <v>50.934131736526943</v>
      </c>
      <c r="Q202" s="49">
        <v>50.934131736526943</v>
      </c>
      <c r="R202" s="50">
        <v>53.804347826086953</v>
      </c>
      <c r="S202" s="51">
        <v>55</v>
      </c>
    </row>
    <row r="203" spans="2:20" x14ac:dyDescent="0.3">
      <c r="E203" s="4" t="s">
        <v>50</v>
      </c>
      <c r="F203" s="48">
        <v>28.61631419939577</v>
      </c>
      <c r="G203" s="48">
        <v>21.425000000000001</v>
      </c>
      <c r="H203" s="48">
        <v>22.422885572139304</v>
      </c>
      <c r="I203" s="48">
        <v>74.24166666666666</v>
      </c>
      <c r="J203" s="48">
        <v>70.918163672654686</v>
      </c>
      <c r="K203" s="48">
        <v>53.586520947176687</v>
      </c>
      <c r="L203" s="48">
        <v>53.649350649350652</v>
      </c>
      <c r="M203" s="48">
        <v>59.951612903225808</v>
      </c>
      <c r="N203" s="48">
        <v>52.67023172905526</v>
      </c>
      <c r="O203" s="49">
        <v>52.67023172905526</v>
      </c>
      <c r="P203" s="49">
        <v>52.67023172905526</v>
      </c>
      <c r="Q203" s="49">
        <v>52.67023172905526</v>
      </c>
      <c r="R203" s="50">
        <v>51.451612903225808</v>
      </c>
      <c r="S203" s="51">
        <v>66.438356164383563</v>
      </c>
    </row>
    <row r="204" spans="2:20" x14ac:dyDescent="0.3">
      <c r="E204" s="4" t="s">
        <v>51</v>
      </c>
      <c r="F204" s="48">
        <v>28.984251968503937</v>
      </c>
      <c r="G204" s="48">
        <v>16.209016393442624</v>
      </c>
      <c r="H204" s="48">
        <v>26.467455621301774</v>
      </c>
      <c r="I204" s="48">
        <v>91.375394321766564</v>
      </c>
      <c r="J204" s="48">
        <v>90.80385852090032</v>
      </c>
      <c r="K204" s="48">
        <v>56.732203389830509</v>
      </c>
      <c r="L204" s="48">
        <v>67.510204081632651</v>
      </c>
      <c r="M204" s="48">
        <v>65.357615894039739</v>
      </c>
      <c r="N204" s="48">
        <v>56.807365439093488</v>
      </c>
      <c r="O204" s="49">
        <v>56.807365439093488</v>
      </c>
      <c r="P204" s="49">
        <v>56.807365439093488</v>
      </c>
      <c r="Q204" s="49">
        <v>56.807365439093488</v>
      </c>
      <c r="R204" s="50">
        <v>56.464379947229553</v>
      </c>
      <c r="S204" s="51">
        <v>56.410256410256409</v>
      </c>
    </row>
    <row r="205" spans="2:20" x14ac:dyDescent="0.3">
      <c r="E205" s="4" t="s">
        <v>52</v>
      </c>
      <c r="F205" s="48">
        <v>31.045296167247386</v>
      </c>
      <c r="G205" s="48">
        <v>31.439655172413794</v>
      </c>
      <c r="H205" s="48">
        <v>30.424354243542435</v>
      </c>
      <c r="I205" s="48">
        <v>82.951742627345851</v>
      </c>
      <c r="J205" s="48">
        <v>79.257075471698116</v>
      </c>
      <c r="K205" s="48">
        <v>50.019230769230766</v>
      </c>
      <c r="L205" s="48">
        <v>50.010330578512395</v>
      </c>
      <c r="M205" s="48">
        <v>48.978571428571428</v>
      </c>
      <c r="N205" s="48">
        <v>48.172169811320757</v>
      </c>
      <c r="O205" s="49">
        <v>48.172169811320757</v>
      </c>
      <c r="P205" s="49">
        <v>48.172169811320757</v>
      </c>
      <c r="Q205" s="49">
        <v>48.172169811320757</v>
      </c>
      <c r="R205" s="50">
        <v>51.157894736842103</v>
      </c>
      <c r="S205" s="51">
        <v>49.83606557377049</v>
      </c>
    </row>
    <row r="206" spans="2:20" x14ac:dyDescent="0.3">
      <c r="E206" s="4" t="s">
        <v>53</v>
      </c>
      <c r="F206" s="48">
        <v>36.185365853658539</v>
      </c>
      <c r="G206" s="48">
        <v>25.382075471698112</v>
      </c>
      <c r="H206" s="48">
        <v>25.274151436031332</v>
      </c>
      <c r="I206" s="48">
        <v>109.69905533063428</v>
      </c>
      <c r="J206" s="48">
        <v>91.449275362318843</v>
      </c>
      <c r="K206" s="48">
        <v>69.086868686868684</v>
      </c>
      <c r="L206" s="48">
        <v>67.895960832313335</v>
      </c>
      <c r="M206" s="48">
        <v>69.941849380362257</v>
      </c>
      <c r="N206" s="48">
        <v>67.766423357664237</v>
      </c>
      <c r="O206" s="49">
        <v>67.766423357664237</v>
      </c>
      <c r="P206" s="49">
        <v>67.766423357664237</v>
      </c>
      <c r="Q206" s="49">
        <v>67.766423357664237</v>
      </c>
      <c r="R206" s="50">
        <v>65.780141843971634</v>
      </c>
      <c r="S206" s="51">
        <v>63.170731707317074</v>
      </c>
    </row>
    <row r="207" spans="2:20" x14ac:dyDescent="0.3">
      <c r="E207" s="4" t="s">
        <v>54</v>
      </c>
      <c r="F207" s="48">
        <v>32.32692307692308</v>
      </c>
      <c r="G207" s="48">
        <v>21.375</v>
      </c>
      <c r="H207" s="48">
        <v>29.472972972972972</v>
      </c>
      <c r="I207" s="48">
        <v>41.883495145631066</v>
      </c>
      <c r="J207" s="48">
        <v>49.821917808219176</v>
      </c>
      <c r="K207" s="48">
        <v>45.502463054187189</v>
      </c>
      <c r="L207" s="48">
        <v>49.553956834532372</v>
      </c>
      <c r="M207" s="48">
        <v>48.661870503597122</v>
      </c>
      <c r="N207" s="48">
        <v>46.929203539823007</v>
      </c>
      <c r="O207" s="49">
        <v>46.929203539823007</v>
      </c>
      <c r="P207" s="49">
        <v>46.929203539823007</v>
      </c>
      <c r="Q207" s="49">
        <v>46.929203539823007</v>
      </c>
      <c r="R207" s="50">
        <v>44.285714285714285</v>
      </c>
      <c r="S207" s="51">
        <v>65</v>
      </c>
    </row>
    <row r="208" spans="2:20" x14ac:dyDescent="0.3">
      <c r="E208" s="4" t="s">
        <v>55</v>
      </c>
      <c r="F208" s="48">
        <v>34.151515151515149</v>
      </c>
      <c r="G208" s="48">
        <v>23.535816618911173</v>
      </c>
      <c r="H208" s="48">
        <v>24.072527472527472</v>
      </c>
      <c r="I208" s="48">
        <v>68.921052631578945</v>
      </c>
      <c r="J208" s="48">
        <v>62.228893058161354</v>
      </c>
      <c r="K208" s="48">
        <v>47.62132921174652</v>
      </c>
      <c r="L208" s="48">
        <v>48</v>
      </c>
      <c r="M208" s="48">
        <v>47.452793834296727</v>
      </c>
      <c r="N208" s="48">
        <v>47.499308437067775</v>
      </c>
      <c r="O208" s="49">
        <v>47.499308437067775</v>
      </c>
      <c r="P208" s="49">
        <v>47.499308437067775</v>
      </c>
      <c r="Q208" s="49">
        <v>47.499308437067775</v>
      </c>
      <c r="R208" s="50">
        <v>46.60894660894661</v>
      </c>
      <c r="S208" s="51">
        <v>49</v>
      </c>
    </row>
    <row r="209" spans="2:19" x14ac:dyDescent="0.3">
      <c r="E209" s="4" t="s">
        <v>56</v>
      </c>
      <c r="F209" s="48">
        <v>44.852193995381064</v>
      </c>
      <c r="G209" s="48">
        <v>29.529914529914532</v>
      </c>
      <c r="H209" s="48">
        <v>32.96260387811634</v>
      </c>
      <c r="I209" s="48">
        <v>128.35735735735736</v>
      </c>
      <c r="J209" s="48">
        <v>109.7001321003963</v>
      </c>
      <c r="K209" s="48">
        <v>81.608644859813083</v>
      </c>
      <c r="L209" s="48">
        <v>83.756164383561639</v>
      </c>
      <c r="M209" s="48">
        <v>74.976082004555806</v>
      </c>
      <c r="N209" s="48">
        <v>81.492204899777278</v>
      </c>
      <c r="O209" s="49">
        <v>81.492204899777278</v>
      </c>
      <c r="P209" s="49">
        <v>81.492204899777278</v>
      </c>
      <c r="Q209" s="49">
        <v>81.492204899777278</v>
      </c>
      <c r="R209" s="50">
        <v>77.987421383647799</v>
      </c>
      <c r="S209" s="51">
        <v>50.290697674418603</v>
      </c>
    </row>
    <row r="210" spans="2:19" x14ac:dyDescent="0.3">
      <c r="E210" s="4" t="s">
        <v>58</v>
      </c>
      <c r="F210" s="48">
        <v>43.564164648910413</v>
      </c>
      <c r="G210" s="48">
        <v>26.484777517564403</v>
      </c>
      <c r="H210" s="48">
        <v>32.352842809364546</v>
      </c>
      <c r="I210" s="48">
        <v>141.71554770318022</v>
      </c>
      <c r="J210" s="48">
        <v>126.38240574506284</v>
      </c>
      <c r="K210" s="48">
        <v>79.69522471910112</v>
      </c>
      <c r="L210" s="48">
        <v>85.92353823088456</v>
      </c>
      <c r="M210" s="48">
        <v>80.87635054021608</v>
      </c>
      <c r="N210" s="48">
        <v>73.902469135802463</v>
      </c>
      <c r="O210" s="49">
        <v>73.902469135802463</v>
      </c>
      <c r="P210" s="49">
        <v>73.902469135802463</v>
      </c>
      <c r="Q210" s="49">
        <v>73.902469135802463</v>
      </c>
      <c r="R210" s="50">
        <v>77.228915662650607</v>
      </c>
      <c r="S210" s="51">
        <v>77.28155339805825</v>
      </c>
    </row>
    <row r="211" spans="2:19" x14ac:dyDescent="0.3">
      <c r="E211" s="4" t="s">
        <v>59</v>
      </c>
      <c r="F211" s="48">
        <v>46.481693363844393</v>
      </c>
      <c r="G211" s="48">
        <v>33.898148148148145</v>
      </c>
      <c r="H211" s="48">
        <v>30.206672845227061</v>
      </c>
      <c r="I211" s="48">
        <v>58.497206703910614</v>
      </c>
      <c r="J211" s="48">
        <v>59.575821104122994</v>
      </c>
      <c r="K211" s="48">
        <v>48.759354838709676</v>
      </c>
      <c r="L211" s="48">
        <v>48.794141578519124</v>
      </c>
      <c r="M211" s="48">
        <v>47.347164591977872</v>
      </c>
      <c r="N211" s="48">
        <v>44.211551376762927</v>
      </c>
      <c r="O211" s="49">
        <v>44.211551376762927</v>
      </c>
      <c r="P211" s="49">
        <v>44.211551376762927</v>
      </c>
      <c r="Q211" s="49">
        <v>44.211551376762927</v>
      </c>
      <c r="R211" s="50">
        <v>46.39111659469463</v>
      </c>
      <c r="S211" s="51">
        <v>49.846938775510203</v>
      </c>
    </row>
    <row r="212" spans="2:19" x14ac:dyDescent="0.3">
      <c r="E212" s="4" t="s">
        <v>60</v>
      </c>
      <c r="F212" s="48">
        <v>43.444444444444443</v>
      </c>
      <c r="G212" s="48">
        <v>5.0816326530612246</v>
      </c>
      <c r="H212" s="48">
        <v>36.223684210526315</v>
      </c>
      <c r="I212" s="48">
        <v>119.17045454545455</v>
      </c>
      <c r="J212" s="48">
        <v>189.296875</v>
      </c>
      <c r="K212" s="48">
        <v>76.045454545454547</v>
      </c>
      <c r="L212" s="48">
        <v>96</v>
      </c>
      <c r="M212" s="48">
        <v>142.98360655737704</v>
      </c>
      <c r="N212" s="48">
        <v>77.986301369863014</v>
      </c>
      <c r="O212" s="49">
        <v>77.986301369863014</v>
      </c>
      <c r="P212" s="49">
        <v>77.986301369863014</v>
      </c>
      <c r="Q212" s="49">
        <v>77.986301369863014</v>
      </c>
      <c r="R212" s="50">
        <v>87.058823529411768</v>
      </c>
      <c r="S212" s="51">
        <v>71.428571428571431</v>
      </c>
    </row>
    <row r="213" spans="2:19" x14ac:dyDescent="0.3">
      <c r="E213" s="4" t="s">
        <v>61</v>
      </c>
      <c r="F213" s="48">
        <v>30.69178082191781</v>
      </c>
      <c r="G213" s="48">
        <v>16.952380952380953</v>
      </c>
      <c r="H213" s="48">
        <v>21.698019801980198</v>
      </c>
      <c r="I213" s="48">
        <v>92.634615384615387</v>
      </c>
      <c r="J213" s="48">
        <v>74.491978609625662</v>
      </c>
      <c r="K213" s="48">
        <v>60.739130434782609</v>
      </c>
      <c r="L213" s="48">
        <v>58.962962962962962</v>
      </c>
      <c r="M213" s="48">
        <v>51.765027322404372</v>
      </c>
      <c r="N213" s="48">
        <v>57.206060606060603</v>
      </c>
      <c r="O213" s="49">
        <v>57.206060606060603</v>
      </c>
      <c r="P213" s="49">
        <v>57.206060606060603</v>
      </c>
      <c r="Q213" s="49">
        <v>57.206060606060603</v>
      </c>
      <c r="R213" s="50">
        <v>52.803738317757009</v>
      </c>
      <c r="S213" s="51">
        <v>48.333333333333336</v>
      </c>
    </row>
    <row r="214" spans="2:19" x14ac:dyDescent="0.3">
      <c r="E214" s="4" t="s">
        <v>62</v>
      </c>
      <c r="F214" s="48">
        <v>33.338028169014088</v>
      </c>
      <c r="G214" s="48">
        <v>23.42768850432633</v>
      </c>
      <c r="H214" s="48">
        <v>27.161383285302595</v>
      </c>
      <c r="I214" s="48">
        <v>76.491773308957946</v>
      </c>
      <c r="J214" s="48">
        <v>68.582348305752561</v>
      </c>
      <c r="K214" s="48">
        <v>55.30322128851541</v>
      </c>
      <c r="L214" s="48">
        <v>53.18515562649641</v>
      </c>
      <c r="M214" s="48">
        <v>58.171635777598709</v>
      </c>
      <c r="N214" s="48">
        <v>57.186170212765958</v>
      </c>
      <c r="O214" s="49">
        <v>57.186170212765958</v>
      </c>
      <c r="P214" s="49">
        <v>57.186170212765958</v>
      </c>
      <c r="Q214" s="49">
        <v>57.186170212765958</v>
      </c>
      <c r="R214" s="50">
        <v>54.015099519560742</v>
      </c>
      <c r="S214" s="51">
        <v>54.19889502762431</v>
      </c>
    </row>
    <row r="215" spans="2:19" x14ac:dyDescent="0.3">
      <c r="E215" s="4" t="s">
        <v>63</v>
      </c>
      <c r="F215" s="48">
        <v>62.404958677685947</v>
      </c>
      <c r="G215" s="48">
        <v>53.075757575757578</v>
      </c>
      <c r="H215" s="48">
        <v>45.734265734265733</v>
      </c>
      <c r="I215" s="48">
        <v>208.18181818181819</v>
      </c>
      <c r="J215" s="48">
        <v>204.96753246753246</v>
      </c>
      <c r="K215" s="48">
        <v>113.99103139013452</v>
      </c>
      <c r="L215" s="48">
        <v>96.524822695035468</v>
      </c>
      <c r="M215" s="48">
        <v>101.2139303482587</v>
      </c>
      <c r="N215" s="48">
        <v>92.190265486725664</v>
      </c>
      <c r="O215" s="49">
        <v>92.190265486725664</v>
      </c>
      <c r="P215" s="49">
        <v>92.190265486725664</v>
      </c>
      <c r="Q215" s="49">
        <v>92.190265486725664</v>
      </c>
      <c r="R215" s="50">
        <v>104.86725663716814</v>
      </c>
      <c r="S215" s="51">
        <v>88.717948717948715</v>
      </c>
    </row>
    <row r="216" spans="2:19" x14ac:dyDescent="0.3">
      <c r="E216" s="4" t="s">
        <v>130</v>
      </c>
      <c r="F216" s="48">
        <v>26.995133819951338</v>
      </c>
      <c r="G216" s="48">
        <v>23.207423580786028</v>
      </c>
      <c r="H216" s="48">
        <v>22.728712871287129</v>
      </c>
      <c r="I216" s="48">
        <v>53.337662337662337</v>
      </c>
      <c r="J216" s="48">
        <v>48.036392405063289</v>
      </c>
      <c r="K216" s="48">
        <v>38.331099195710458</v>
      </c>
      <c r="L216" s="48">
        <v>41.600931677018636</v>
      </c>
      <c r="M216" s="48">
        <v>39.811554332874827</v>
      </c>
      <c r="N216" s="48">
        <v>40.276942355889723</v>
      </c>
      <c r="O216" s="49">
        <v>40.276942355889723</v>
      </c>
      <c r="P216" s="49">
        <v>40.276942355889723</v>
      </c>
      <c r="Q216" s="49">
        <v>40.276942355889723</v>
      </c>
      <c r="R216" s="50">
        <v>38.943488943488944</v>
      </c>
      <c r="S216" s="51">
        <v>38.252427184466022</v>
      </c>
    </row>
    <row r="217" spans="2:19" x14ac:dyDescent="0.3">
      <c r="D217" s="53" t="s">
        <v>131</v>
      </c>
      <c r="E217" s="53"/>
      <c r="F217" s="53">
        <v>37.947970537533301</v>
      </c>
      <c r="G217" s="53">
        <v>26.386447155666616</v>
      </c>
      <c r="H217" s="53">
        <v>27.479111003157637</v>
      </c>
      <c r="I217" s="53">
        <v>86.412429378531073</v>
      </c>
      <c r="J217" s="53">
        <v>78.298023162939302</v>
      </c>
      <c r="K217" s="53">
        <v>58.532958199356912</v>
      </c>
      <c r="L217" s="53">
        <v>58.824217918706111</v>
      </c>
      <c r="M217" s="53">
        <v>59.212947505101091</v>
      </c>
      <c r="N217" s="53">
        <v>57.934402206706316</v>
      </c>
      <c r="O217" s="53">
        <v>57.934402206706316</v>
      </c>
      <c r="P217" s="53">
        <v>57.934402206706316</v>
      </c>
      <c r="Q217" s="53">
        <v>57.934402206706316</v>
      </c>
      <c r="R217" s="53">
        <v>57.044617273843635</v>
      </c>
      <c r="S217" s="53">
        <v>55.475578406169667</v>
      </c>
    </row>
    <row r="218" spans="2:19" ht="14.4" x14ac:dyDescent="0.3"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</row>
    <row r="219" spans="2:19" ht="14.4" x14ac:dyDescent="0.3">
      <c r="D219"/>
      <c r="E219"/>
      <c r="F219"/>
      <c r="G219"/>
      <c r="H219"/>
      <c r="I219"/>
      <c r="J219"/>
      <c r="K219"/>
      <c r="L219"/>
      <c r="M219"/>
      <c r="N219" s="44"/>
      <c r="O219" s="44"/>
      <c r="P219" s="44"/>
      <c r="Q219" s="44"/>
      <c r="R219" s="45" t="s">
        <v>172</v>
      </c>
      <c r="S219" s="46" t="s">
        <v>172</v>
      </c>
    </row>
    <row r="220" spans="2:19" ht="15.6" x14ac:dyDescent="0.3">
      <c r="D220" s="37" t="s">
        <v>173</v>
      </c>
      <c r="E220" s="37"/>
      <c r="F220" s="56"/>
      <c r="N220" s="5"/>
      <c r="O220" s="5"/>
      <c r="P220" s="5"/>
      <c r="Q220" s="5"/>
      <c r="R220" s="45" t="s">
        <v>118</v>
      </c>
      <c r="S220" s="46" t="s">
        <v>119</v>
      </c>
    </row>
    <row r="221" spans="2:19" x14ac:dyDescent="0.3">
      <c r="D221" s="57" t="s">
        <v>120</v>
      </c>
      <c r="E221" s="57" t="s">
        <v>40</v>
      </c>
      <c r="F221" s="5" t="s">
        <v>98</v>
      </c>
      <c r="G221" s="5" t="s">
        <v>99</v>
      </c>
      <c r="H221" s="5" t="s">
        <v>100</v>
      </c>
      <c r="I221" s="5" t="s">
        <v>101</v>
      </c>
      <c r="J221" s="5" t="s">
        <v>102</v>
      </c>
      <c r="K221" s="5" t="s">
        <v>103</v>
      </c>
      <c r="L221" s="5" t="s">
        <v>104</v>
      </c>
      <c r="M221" s="5" t="s">
        <v>105</v>
      </c>
      <c r="N221" s="5" t="s">
        <v>106</v>
      </c>
      <c r="O221" s="5" t="s">
        <v>107</v>
      </c>
      <c r="P221" s="5" t="s">
        <v>108</v>
      </c>
      <c r="Q221" s="5" t="s">
        <v>109</v>
      </c>
      <c r="R221" s="45" t="s">
        <v>127</v>
      </c>
      <c r="S221" s="46" t="s">
        <v>10</v>
      </c>
    </row>
    <row r="222" spans="2:19" x14ac:dyDescent="0.3">
      <c r="B222" s="33" t="s">
        <v>46</v>
      </c>
      <c r="C222" s="33" t="s">
        <v>174</v>
      </c>
      <c r="D222" s="4" t="s">
        <v>97</v>
      </c>
      <c r="E222" s="4" t="s">
        <v>46</v>
      </c>
      <c r="F222" s="48">
        <v>37059.64</v>
      </c>
      <c r="G222" s="48">
        <v>47066.69</v>
      </c>
      <c r="H222" s="48">
        <v>46153.249999999993</v>
      </c>
      <c r="I222" s="48">
        <v>27840.429999999993</v>
      </c>
      <c r="J222" s="48">
        <v>35251.51999999999</v>
      </c>
      <c r="K222" s="48">
        <v>51824.240000000005</v>
      </c>
      <c r="L222" s="48">
        <v>34376.639999999999</v>
      </c>
      <c r="M222" s="48">
        <v>44341.459999999992</v>
      </c>
      <c r="N222" s="48">
        <v>49342.960000000006</v>
      </c>
      <c r="O222" s="49">
        <v>55151.600264345019</v>
      </c>
      <c r="P222" s="49">
        <v>55151.600264345019</v>
      </c>
      <c r="Q222" s="49">
        <v>55151.600264345019</v>
      </c>
      <c r="R222" s="50">
        <v>539000</v>
      </c>
      <c r="S222" s="51">
        <v>678000</v>
      </c>
    </row>
    <row r="223" spans="2:19" x14ac:dyDescent="0.3">
      <c r="B223" s="33" t="s">
        <v>47</v>
      </c>
      <c r="C223" s="33" t="s">
        <v>174</v>
      </c>
      <c r="E223" s="4" t="s">
        <v>47</v>
      </c>
      <c r="F223" s="48">
        <v>71525.97</v>
      </c>
      <c r="G223" s="48">
        <v>90925.05</v>
      </c>
      <c r="H223" s="48">
        <v>101646.09</v>
      </c>
      <c r="I223" s="48">
        <v>68527.37</v>
      </c>
      <c r="J223" s="48">
        <v>74365.569999999978</v>
      </c>
      <c r="K223" s="48">
        <v>102822.55000000002</v>
      </c>
      <c r="L223" s="48">
        <v>76794.739999999976</v>
      </c>
      <c r="M223" s="48">
        <v>103932.68</v>
      </c>
      <c r="N223" s="48">
        <v>111542.85999999999</v>
      </c>
      <c r="O223" s="49">
        <v>124673.65612159867</v>
      </c>
      <c r="P223" s="49">
        <v>124673.65612159867</v>
      </c>
      <c r="Q223" s="49">
        <v>124673.65612159867</v>
      </c>
      <c r="R223" s="50">
        <v>1176000</v>
      </c>
      <c r="S223" s="51">
        <v>1177000</v>
      </c>
    </row>
    <row r="224" spans="2:19" x14ac:dyDescent="0.3">
      <c r="B224" s="33" t="s">
        <v>49</v>
      </c>
      <c r="C224" s="33" t="s">
        <v>174</v>
      </c>
      <c r="E224" s="4" t="s">
        <v>49</v>
      </c>
      <c r="F224" s="48">
        <v>12874.26</v>
      </c>
      <c r="G224" s="48">
        <v>13502.09</v>
      </c>
      <c r="H224" s="48">
        <v>17407.36</v>
      </c>
      <c r="I224" s="48">
        <v>11217.240000000002</v>
      </c>
      <c r="J224" s="48">
        <v>19915.510000000002</v>
      </c>
      <c r="K224" s="48">
        <v>16219.25</v>
      </c>
      <c r="L224" s="48">
        <v>19752.580000000002</v>
      </c>
      <c r="M224" s="48">
        <v>18797.230000000003</v>
      </c>
      <c r="N224" s="48">
        <v>19068.579999999998</v>
      </c>
      <c r="O224" s="49">
        <v>21313.328218831706</v>
      </c>
      <c r="P224" s="49">
        <v>21313.328218831706</v>
      </c>
      <c r="Q224" s="49">
        <v>21313.328218831706</v>
      </c>
      <c r="R224" s="50">
        <v>213000</v>
      </c>
      <c r="S224" s="51">
        <v>219000</v>
      </c>
    </row>
    <row r="225" spans="2:19" x14ac:dyDescent="0.3">
      <c r="B225" s="33" t="s">
        <v>50</v>
      </c>
      <c r="C225" s="33" t="s">
        <v>174</v>
      </c>
      <c r="E225" s="4" t="s">
        <v>50</v>
      </c>
      <c r="F225" s="48">
        <v>34295.65</v>
      </c>
      <c r="G225" s="48">
        <v>45028.83</v>
      </c>
      <c r="H225" s="48">
        <v>48170.99</v>
      </c>
      <c r="I225" s="48">
        <v>24871.379999999997</v>
      </c>
      <c r="J225" s="48">
        <v>34903.160000000003</v>
      </c>
      <c r="K225" s="48">
        <v>44310.86</v>
      </c>
      <c r="L225" s="48">
        <v>46786.51999999999</v>
      </c>
      <c r="M225" s="48">
        <v>46979.899999999994</v>
      </c>
      <c r="N225" s="48">
        <v>49899.67</v>
      </c>
      <c r="O225" s="49">
        <v>55773.846019021345</v>
      </c>
      <c r="P225" s="49">
        <v>55773.846019021345</v>
      </c>
      <c r="Q225" s="49">
        <v>55773.846019021345</v>
      </c>
      <c r="R225" s="50">
        <v>543000</v>
      </c>
      <c r="S225" s="51">
        <v>451000</v>
      </c>
    </row>
    <row r="226" spans="2:19" x14ac:dyDescent="0.3">
      <c r="B226" s="33" t="s">
        <v>51</v>
      </c>
      <c r="C226" s="33" t="s">
        <v>174</v>
      </c>
      <c r="E226" s="4" t="s">
        <v>51</v>
      </c>
      <c r="F226" s="48">
        <v>13942.169999999998</v>
      </c>
      <c r="G226" s="48">
        <v>17440.22</v>
      </c>
      <c r="H226" s="48">
        <v>22959.33</v>
      </c>
      <c r="I226" s="48">
        <v>2022.8299999999981</v>
      </c>
      <c r="J226" s="48">
        <v>-456.22999999999956</v>
      </c>
      <c r="K226" s="48">
        <v>6088.2200000000012</v>
      </c>
      <c r="L226" s="48">
        <v>5810.18</v>
      </c>
      <c r="M226" s="48">
        <v>7507.9599999999991</v>
      </c>
      <c r="N226" s="48">
        <v>8570.0499999999993</v>
      </c>
      <c r="O226" s="49">
        <v>9578.9140303996755</v>
      </c>
      <c r="P226" s="49">
        <v>9578.9140303996755</v>
      </c>
      <c r="Q226" s="49">
        <v>9578.9140303996755</v>
      </c>
      <c r="R226" s="50">
        <v>113000</v>
      </c>
      <c r="S226" s="51">
        <v>107000</v>
      </c>
    </row>
    <row r="227" spans="2:19" x14ac:dyDescent="0.3">
      <c r="B227" s="33" t="s">
        <v>52</v>
      </c>
      <c r="C227" s="33" t="s">
        <v>174</v>
      </c>
      <c r="E227" s="4" t="s">
        <v>52</v>
      </c>
      <c r="F227" s="48">
        <v>38849.990000000005</v>
      </c>
      <c r="G227" s="48">
        <v>32585.879999999997</v>
      </c>
      <c r="H227" s="48">
        <v>36891.96</v>
      </c>
      <c r="I227" s="48">
        <v>32819.870000000003</v>
      </c>
      <c r="J227" s="48">
        <v>31546.700000000004</v>
      </c>
      <c r="K227" s="48">
        <v>39920</v>
      </c>
      <c r="L227" s="48">
        <v>56441.930000000008</v>
      </c>
      <c r="M227" s="48">
        <v>47637.84</v>
      </c>
      <c r="N227" s="48">
        <v>47249.710000000006</v>
      </c>
      <c r="O227" s="49">
        <v>52811.933425279436</v>
      </c>
      <c r="P227" s="49">
        <v>52811.933425279436</v>
      </c>
      <c r="Q227" s="49">
        <v>52811.933425279436</v>
      </c>
      <c r="R227" s="50">
        <v>522000</v>
      </c>
      <c r="S227" s="51">
        <v>514000</v>
      </c>
    </row>
    <row r="228" spans="2:19" x14ac:dyDescent="0.3">
      <c r="B228" s="33" t="s">
        <v>53</v>
      </c>
      <c r="C228" s="33" t="s">
        <v>174</v>
      </c>
      <c r="E228" s="4" t="s">
        <v>53</v>
      </c>
      <c r="F228" s="48">
        <v>52317.210000000006</v>
      </c>
      <c r="G228" s="48">
        <v>53003.040000000008</v>
      </c>
      <c r="H228" s="48">
        <v>64384.539999999994</v>
      </c>
      <c r="I228" s="48">
        <v>1295.4300000000076</v>
      </c>
      <c r="J228" s="48">
        <v>23120.559999999998</v>
      </c>
      <c r="K228" s="48">
        <v>48392.12999999999</v>
      </c>
      <c r="L228" s="48">
        <v>41002.110000000015</v>
      </c>
      <c r="M228" s="48">
        <v>43727.92</v>
      </c>
      <c r="N228" s="48">
        <v>48096.989999999991</v>
      </c>
      <c r="O228" s="49">
        <v>53758.955003878946</v>
      </c>
      <c r="P228" s="49">
        <v>53758.955003878946</v>
      </c>
      <c r="Q228" s="49">
        <v>53758.955003878946</v>
      </c>
      <c r="R228" s="50">
        <v>537000</v>
      </c>
      <c r="S228" s="51">
        <v>718000</v>
      </c>
    </row>
    <row r="229" spans="2:19" x14ac:dyDescent="0.3">
      <c r="B229" s="33" t="s">
        <v>54</v>
      </c>
      <c r="C229" s="33" t="s">
        <v>174</v>
      </c>
      <c r="E229" s="4" t="s">
        <v>54</v>
      </c>
      <c r="F229" s="48">
        <v>5162.84</v>
      </c>
      <c r="G229" s="48">
        <v>5680.4599999999991</v>
      </c>
      <c r="H229" s="48">
        <v>9145.4</v>
      </c>
      <c r="I229" s="48">
        <v>6653.93</v>
      </c>
      <c r="J229" s="48">
        <v>9259.9700000000048</v>
      </c>
      <c r="K229" s="48">
        <v>19491.440000000002</v>
      </c>
      <c r="L229" s="48">
        <v>11205.560000000001</v>
      </c>
      <c r="M229" s="48">
        <v>9762.9399999999987</v>
      </c>
      <c r="N229" s="48">
        <v>7447.98</v>
      </c>
      <c r="O229" s="49">
        <v>8324.7542453236783</v>
      </c>
      <c r="P229" s="49">
        <v>8324.7542453236783</v>
      </c>
      <c r="Q229" s="49">
        <v>8324.7542453236783</v>
      </c>
      <c r="R229" s="50">
        <v>109000</v>
      </c>
      <c r="S229" s="51">
        <v>104000</v>
      </c>
    </row>
    <row r="230" spans="2:19" x14ac:dyDescent="0.3">
      <c r="B230" s="33" t="s">
        <v>55</v>
      </c>
      <c r="C230" s="33" t="s">
        <v>174</v>
      </c>
      <c r="E230" s="4" t="s">
        <v>55</v>
      </c>
      <c r="F230" s="48">
        <v>42000.380000000005</v>
      </c>
      <c r="G230" s="48">
        <v>46278.17</v>
      </c>
      <c r="H230" s="48">
        <v>55630.009999999995</v>
      </c>
      <c r="I230" s="48">
        <v>30996.990000000005</v>
      </c>
      <c r="J230" s="48">
        <v>37318.180000000008</v>
      </c>
      <c r="K230" s="48">
        <v>58214.75</v>
      </c>
      <c r="L230" s="48">
        <v>45880.34</v>
      </c>
      <c r="M230" s="48">
        <v>46054.78</v>
      </c>
      <c r="N230" s="48">
        <v>59766.66</v>
      </c>
      <c r="O230" s="49">
        <v>66802.375484871998</v>
      </c>
      <c r="P230" s="49">
        <v>66802.375484871998</v>
      </c>
      <c r="Q230" s="49">
        <v>66802.375484871998</v>
      </c>
      <c r="R230" s="50">
        <v>623000</v>
      </c>
      <c r="S230" s="51">
        <v>399000</v>
      </c>
    </row>
    <row r="231" spans="2:19" x14ac:dyDescent="0.3">
      <c r="B231" s="33" t="s">
        <v>56</v>
      </c>
      <c r="C231" s="33" t="s">
        <v>174</v>
      </c>
      <c r="E231" s="4" t="s">
        <v>56</v>
      </c>
      <c r="F231" s="48">
        <v>36174.409999999996</v>
      </c>
      <c r="G231" s="48">
        <v>66480.759999999995</v>
      </c>
      <c r="H231" s="48">
        <v>71253.700000000012</v>
      </c>
      <c r="I231" s="48">
        <v>7431.4799999999959</v>
      </c>
      <c r="J231" s="48">
        <v>20264.800000000003</v>
      </c>
      <c r="K231" s="48">
        <v>54865.560000000012</v>
      </c>
      <c r="L231" s="48">
        <v>47892.499999999985</v>
      </c>
      <c r="M231" s="48">
        <v>48846.17</v>
      </c>
      <c r="N231" s="48">
        <v>51587.760000000009</v>
      </c>
      <c r="O231" s="49">
        <v>57660.65752952332</v>
      </c>
      <c r="P231" s="49">
        <v>57660.65752952332</v>
      </c>
      <c r="Q231" s="49">
        <v>57660.65752952332</v>
      </c>
      <c r="R231" s="50">
        <v>578000</v>
      </c>
      <c r="S231" s="51">
        <v>1523000</v>
      </c>
    </row>
    <row r="232" spans="2:19" x14ac:dyDescent="0.3">
      <c r="B232" s="33" t="s">
        <v>58</v>
      </c>
      <c r="C232" s="33" t="s">
        <v>174</v>
      </c>
      <c r="E232" s="4" t="s">
        <v>58</v>
      </c>
      <c r="F232" s="48">
        <v>36908.160000000003</v>
      </c>
      <c r="G232" s="48">
        <v>45783.02</v>
      </c>
      <c r="H232" s="48">
        <v>62564.840000000011</v>
      </c>
      <c r="I232" s="48">
        <v>-4826.1700000000128</v>
      </c>
      <c r="J232" s="48">
        <v>-2613.6100000000006</v>
      </c>
      <c r="K232" s="48">
        <v>32969.11</v>
      </c>
      <c r="L232" s="48">
        <v>29417.190000000002</v>
      </c>
      <c r="M232" s="48">
        <v>32905.510000000009</v>
      </c>
      <c r="N232" s="48">
        <v>29912.25</v>
      </c>
      <c r="O232" s="49">
        <v>33433.512197224365</v>
      </c>
      <c r="P232" s="49">
        <v>33433.512197224365</v>
      </c>
      <c r="Q232" s="49">
        <v>33433.512197224365</v>
      </c>
      <c r="R232" s="50">
        <v>363000</v>
      </c>
      <c r="S232" s="51">
        <v>456000</v>
      </c>
    </row>
    <row r="233" spans="2:19" x14ac:dyDescent="0.3">
      <c r="B233" s="33" t="s">
        <v>59</v>
      </c>
      <c r="C233" s="33" t="s">
        <v>174</v>
      </c>
      <c r="E233" s="4" t="s">
        <v>59</v>
      </c>
      <c r="F233" s="48">
        <v>75732.72</v>
      </c>
      <c r="G233" s="48">
        <v>73302.2</v>
      </c>
      <c r="H233" s="48">
        <v>89047.039999999994</v>
      </c>
      <c r="I233" s="48">
        <v>68017.830000000016</v>
      </c>
      <c r="J233" s="48">
        <v>72381.329999999987</v>
      </c>
      <c r="K233" s="48">
        <v>99902.1</v>
      </c>
      <c r="L233" s="48">
        <v>72584.59</v>
      </c>
      <c r="M233" s="48">
        <v>92013.25</v>
      </c>
      <c r="N233" s="48">
        <v>92965.890000000014</v>
      </c>
      <c r="O233" s="49">
        <v>103909.81010257736</v>
      </c>
      <c r="P233" s="49">
        <v>103909.81010257736</v>
      </c>
      <c r="Q233" s="49">
        <v>103909.81010257736</v>
      </c>
      <c r="R233" s="50">
        <v>1048000</v>
      </c>
      <c r="S233" s="51">
        <v>1231000</v>
      </c>
    </row>
    <row r="234" spans="2:19" x14ac:dyDescent="0.3">
      <c r="B234" s="33" t="s">
        <v>60</v>
      </c>
      <c r="C234" s="33" t="s">
        <v>174</v>
      </c>
      <c r="E234" s="4" t="s">
        <v>60</v>
      </c>
      <c r="F234" s="48">
        <v>4480.25</v>
      </c>
      <c r="G234" s="48">
        <v>5176.2100000000009</v>
      </c>
      <c r="H234" s="48">
        <v>8834.99</v>
      </c>
      <c r="I234" s="48">
        <v>1275.7000000000007</v>
      </c>
      <c r="J234" s="48">
        <v>-305.60000000000036</v>
      </c>
      <c r="K234" s="48">
        <v>8424.08</v>
      </c>
      <c r="L234" s="48">
        <v>5329.1899999999987</v>
      </c>
      <c r="M234" s="48">
        <v>464.77000000000044</v>
      </c>
      <c r="N234" s="48">
        <v>3583.3600000000006</v>
      </c>
      <c r="O234" s="49">
        <v>4005.1921960750524</v>
      </c>
      <c r="P234" s="49">
        <v>4005.1921960750524</v>
      </c>
      <c r="Q234" s="49">
        <v>4005.1921960750524</v>
      </c>
      <c r="R234" s="50">
        <v>49000</v>
      </c>
      <c r="S234" s="51">
        <v>68000</v>
      </c>
    </row>
    <row r="235" spans="2:19" x14ac:dyDescent="0.3">
      <c r="B235" s="33" t="s">
        <v>61</v>
      </c>
      <c r="C235" s="33" t="s">
        <v>174</v>
      </c>
      <c r="E235" s="4" t="s">
        <v>61</v>
      </c>
      <c r="F235" s="48">
        <v>11807.75</v>
      </c>
      <c r="G235" s="48">
        <v>16521.620000000003</v>
      </c>
      <c r="H235" s="48">
        <v>23927.84</v>
      </c>
      <c r="I235" s="48">
        <v>4230.7700000000004</v>
      </c>
      <c r="J235" s="48">
        <v>10723.560000000001</v>
      </c>
      <c r="K235" s="48">
        <v>10290.39</v>
      </c>
      <c r="L235" s="48">
        <v>12565.589999999997</v>
      </c>
      <c r="M235" s="48">
        <v>13938.91</v>
      </c>
      <c r="N235" s="48">
        <v>9955.2900000000009</v>
      </c>
      <c r="O235" s="49">
        <v>11127.224118610464</v>
      </c>
      <c r="P235" s="49">
        <v>11127.224118610464</v>
      </c>
      <c r="Q235" s="49">
        <v>11127.224118610464</v>
      </c>
      <c r="R235" s="50">
        <v>147000</v>
      </c>
      <c r="S235" s="51">
        <v>107000</v>
      </c>
    </row>
    <row r="236" spans="2:19" x14ac:dyDescent="0.3">
      <c r="B236" s="33" t="s">
        <v>62</v>
      </c>
      <c r="C236" s="33" t="s">
        <v>174</v>
      </c>
      <c r="E236" s="4" t="s">
        <v>62</v>
      </c>
      <c r="F236" s="48">
        <v>79576.169999999984</v>
      </c>
      <c r="G236" s="48">
        <v>95929.34</v>
      </c>
      <c r="H236" s="48">
        <v>127519.02999999997</v>
      </c>
      <c r="I236" s="48">
        <v>73779.739999999991</v>
      </c>
      <c r="J236" s="48">
        <v>98873.00999999998</v>
      </c>
      <c r="K236" s="48">
        <v>129942.73999999999</v>
      </c>
      <c r="L236" s="48">
        <v>112613.68000000002</v>
      </c>
      <c r="M236" s="48">
        <v>104547.84</v>
      </c>
      <c r="N236" s="48">
        <v>110499.13999999998</v>
      </c>
      <c r="O236" s="49">
        <v>123507.06967790132</v>
      </c>
      <c r="P236" s="49">
        <v>123507.06967790132</v>
      </c>
      <c r="Q236" s="49">
        <v>123507.06967790132</v>
      </c>
      <c r="R236" s="50">
        <v>1304000</v>
      </c>
      <c r="S236" s="51">
        <v>1396000</v>
      </c>
    </row>
    <row r="237" spans="2:19" x14ac:dyDescent="0.3">
      <c r="B237" s="33" t="s">
        <v>63</v>
      </c>
      <c r="C237" s="33" t="s">
        <v>174</v>
      </c>
      <c r="E237" s="4" t="s">
        <v>63</v>
      </c>
      <c r="F237" s="48">
        <v>6979.98</v>
      </c>
      <c r="G237" s="48">
        <v>15267.690000000002</v>
      </c>
      <c r="H237" s="48">
        <v>16141.75</v>
      </c>
      <c r="I237" s="48">
        <v>-10917.510000000002</v>
      </c>
      <c r="J237" s="48">
        <v>-12844.279999999999</v>
      </c>
      <c r="K237" s="48">
        <v>1793.5200000000004</v>
      </c>
      <c r="L237" s="48">
        <v>3561.2500000000036</v>
      </c>
      <c r="M237" s="48">
        <v>3742.0299999999988</v>
      </c>
      <c r="N237" s="48">
        <v>5605.8100000000013</v>
      </c>
      <c r="O237" s="49">
        <v>6265.7244777749038</v>
      </c>
      <c r="P237" s="49">
        <v>6265.7244777749038</v>
      </c>
      <c r="Q237" s="49">
        <v>6265.7244777749038</v>
      </c>
      <c r="R237" s="50">
        <v>48000</v>
      </c>
      <c r="S237" s="51">
        <v>104000</v>
      </c>
    </row>
    <row r="238" spans="2:19" x14ac:dyDescent="0.3">
      <c r="B238" s="33" t="s">
        <v>25</v>
      </c>
      <c r="C238" s="33" t="s">
        <v>174</v>
      </c>
      <c r="E238" s="4" t="s">
        <v>130</v>
      </c>
      <c r="F238" s="48">
        <v>30562.690000000002</v>
      </c>
      <c r="G238" s="48">
        <v>34920.82</v>
      </c>
      <c r="H238" s="48">
        <v>38244.080000000002</v>
      </c>
      <c r="I238" s="48">
        <v>28778.519999999997</v>
      </c>
      <c r="J238" s="48">
        <v>32978.839999999997</v>
      </c>
      <c r="K238" s="48">
        <v>41168.720000000001</v>
      </c>
      <c r="L238" s="48">
        <v>43314.100000000006</v>
      </c>
      <c r="M238" s="48">
        <v>39558.649999999994</v>
      </c>
      <c r="N238" s="48">
        <v>40609.050000000003</v>
      </c>
      <c r="O238" s="49">
        <v>45389.536677872602</v>
      </c>
      <c r="P238" s="49">
        <v>45389.536677872602</v>
      </c>
      <c r="Q238" s="49">
        <v>45389.536677872602</v>
      </c>
      <c r="R238" s="50">
        <v>466000</v>
      </c>
      <c r="S238" s="51">
        <v>610000</v>
      </c>
    </row>
    <row r="239" spans="2:19" x14ac:dyDescent="0.3">
      <c r="B239" s="33">
        <v>0</v>
      </c>
      <c r="D239" s="53" t="s">
        <v>131</v>
      </c>
      <c r="E239" s="52"/>
      <c r="F239" s="52">
        <v>590250.23999999999</v>
      </c>
      <c r="G239" s="52">
        <v>704892.09</v>
      </c>
      <c r="H239" s="52">
        <v>839922.20000000007</v>
      </c>
      <c r="I239" s="52">
        <v>374015.83</v>
      </c>
      <c r="J239" s="52">
        <v>484682.98999999987</v>
      </c>
      <c r="K239" s="52">
        <v>766639.65999999992</v>
      </c>
      <c r="L239" s="52">
        <v>665328.69000000006</v>
      </c>
      <c r="M239" s="52">
        <v>704759.84</v>
      </c>
      <c r="N239" s="52">
        <v>745704.01000000013</v>
      </c>
      <c r="O239" s="53">
        <v>833488.0897911099</v>
      </c>
      <c r="P239" s="53">
        <v>833488.0897911099</v>
      </c>
      <c r="Q239" s="53">
        <v>833488.0897911099</v>
      </c>
      <c r="R239" s="53">
        <v>8378000</v>
      </c>
      <c r="S239" s="53">
        <v>9862000</v>
      </c>
    </row>
    <row r="240" spans="2:19" x14ac:dyDescent="0.3">
      <c r="B240" s="33">
        <v>0</v>
      </c>
    </row>
    <row r="243" spans="5:21" x14ac:dyDescent="0.3">
      <c r="F243" s="147" t="s">
        <v>37</v>
      </c>
      <c r="G243" s="147"/>
      <c r="H243" s="147"/>
      <c r="I243" s="147"/>
      <c r="J243" s="148"/>
      <c r="K243" s="149" t="s">
        <v>175</v>
      </c>
      <c r="L243" s="147"/>
      <c r="M243" s="147"/>
      <c r="N243" s="147"/>
      <c r="O243" s="148"/>
      <c r="P243" s="149" t="s">
        <v>39</v>
      </c>
      <c r="Q243" s="147"/>
      <c r="R243" s="147"/>
      <c r="S243" s="147"/>
    </row>
    <row r="244" spans="5:21" x14ac:dyDescent="0.3">
      <c r="E244" s="5" t="s">
        <v>40</v>
      </c>
      <c r="F244" s="5" t="s">
        <v>41</v>
      </c>
      <c r="G244" s="5" t="s">
        <v>42</v>
      </c>
      <c r="H244" s="5" t="s">
        <v>43</v>
      </c>
      <c r="I244" s="5" t="s">
        <v>44</v>
      </c>
      <c r="J244" s="5" t="s">
        <v>45</v>
      </c>
      <c r="K244" s="6" t="s">
        <v>41</v>
      </c>
      <c r="L244" s="5" t="s">
        <v>42</v>
      </c>
      <c r="M244" s="5" t="s">
        <v>43</v>
      </c>
      <c r="N244" s="5" t="s">
        <v>44</v>
      </c>
      <c r="O244" s="5" t="s">
        <v>45</v>
      </c>
      <c r="P244" s="6" t="s">
        <v>41</v>
      </c>
      <c r="Q244" s="5" t="s">
        <v>43</v>
      </c>
      <c r="R244" s="5" t="s">
        <v>44</v>
      </c>
      <c r="S244" s="5" t="s">
        <v>45</v>
      </c>
    </row>
    <row r="245" spans="5:21" x14ac:dyDescent="0.3">
      <c r="E245" s="4" t="s">
        <v>46</v>
      </c>
      <c r="F245" s="7">
        <v>12500</v>
      </c>
      <c r="G245" s="7">
        <v>54.24</v>
      </c>
      <c r="H245" s="7">
        <v>678000</v>
      </c>
      <c r="I245" s="7">
        <v>615000</v>
      </c>
      <c r="J245" s="7">
        <v>1293000</v>
      </c>
      <c r="K245" s="8">
        <v>10100</v>
      </c>
      <c r="L245" s="7">
        <v>53.366336633663366</v>
      </c>
      <c r="M245" s="7">
        <v>539000</v>
      </c>
      <c r="N245" s="7">
        <v>489000</v>
      </c>
      <c r="O245" s="7">
        <v>1028000</v>
      </c>
      <c r="P245" s="8">
        <v>-2400</v>
      </c>
      <c r="Q245" s="7">
        <v>-139000</v>
      </c>
      <c r="R245" s="7">
        <v>-126000</v>
      </c>
      <c r="S245" s="7">
        <v>-265000</v>
      </c>
      <c r="U245" s="7">
        <v>139000</v>
      </c>
    </row>
    <row r="246" spans="5:21" x14ac:dyDescent="0.3">
      <c r="E246" s="4" t="s">
        <v>47</v>
      </c>
      <c r="F246" s="7">
        <v>17200</v>
      </c>
      <c r="G246" s="7">
        <v>68.430232558139537</v>
      </c>
      <c r="H246" s="7">
        <v>1177000</v>
      </c>
      <c r="I246" s="7">
        <v>914000</v>
      </c>
      <c r="J246" s="7">
        <v>2091000</v>
      </c>
      <c r="K246" s="8">
        <v>13900</v>
      </c>
      <c r="L246" s="7">
        <v>84.60431654676259</v>
      </c>
      <c r="M246" s="7">
        <v>1176000</v>
      </c>
      <c r="N246" s="7">
        <v>812000</v>
      </c>
      <c r="O246" s="7">
        <v>1988000</v>
      </c>
      <c r="P246" s="8">
        <v>-3300</v>
      </c>
      <c r="Q246" s="7">
        <v>-1000</v>
      </c>
      <c r="R246" s="7">
        <v>-102000</v>
      </c>
      <c r="S246" s="7">
        <v>-103000</v>
      </c>
      <c r="U246" s="7">
        <v>1000</v>
      </c>
    </row>
    <row r="247" spans="5:21" x14ac:dyDescent="0.3">
      <c r="E247" s="4" t="s">
        <v>48</v>
      </c>
      <c r="F247" s="7">
        <v>0</v>
      </c>
      <c r="G247" s="7"/>
      <c r="H247" s="7">
        <v>0</v>
      </c>
      <c r="I247" s="7">
        <v>0</v>
      </c>
      <c r="J247" s="7">
        <v>0</v>
      </c>
      <c r="K247" s="8">
        <v>0</v>
      </c>
      <c r="L247" s="7"/>
      <c r="M247" s="7">
        <v>0</v>
      </c>
      <c r="N247" s="7">
        <v>0</v>
      </c>
      <c r="O247" s="7">
        <v>0</v>
      </c>
      <c r="P247" s="8">
        <v>0</v>
      </c>
      <c r="Q247" s="7">
        <v>0</v>
      </c>
      <c r="R247" s="7">
        <v>0</v>
      </c>
      <c r="S247" s="7">
        <v>0</v>
      </c>
      <c r="U247" s="7">
        <v>0</v>
      </c>
    </row>
    <row r="248" spans="5:21" x14ac:dyDescent="0.3">
      <c r="E248" s="4" t="s">
        <v>49</v>
      </c>
      <c r="F248" s="7">
        <v>2200</v>
      </c>
      <c r="G248" s="7">
        <v>99.545454545454547</v>
      </c>
      <c r="H248" s="7">
        <v>219000</v>
      </c>
      <c r="I248" s="7">
        <v>121000</v>
      </c>
      <c r="J248" s="7">
        <v>340000</v>
      </c>
      <c r="K248" s="8">
        <v>1800</v>
      </c>
      <c r="L248" s="7">
        <v>118.33333333333333</v>
      </c>
      <c r="M248" s="7">
        <v>213000</v>
      </c>
      <c r="N248" s="7">
        <v>99000</v>
      </c>
      <c r="O248" s="7">
        <v>312000</v>
      </c>
      <c r="P248" s="8">
        <v>-400</v>
      </c>
      <c r="Q248" s="7">
        <v>-6000</v>
      </c>
      <c r="R248" s="7">
        <v>-22000</v>
      </c>
      <c r="S248" s="7">
        <v>-28000</v>
      </c>
      <c r="U248" s="7">
        <v>6000</v>
      </c>
    </row>
    <row r="249" spans="5:21" x14ac:dyDescent="0.3">
      <c r="E249" s="4" t="s">
        <v>50</v>
      </c>
      <c r="F249" s="7">
        <v>7300</v>
      </c>
      <c r="G249" s="7">
        <v>61.780821917808218</v>
      </c>
      <c r="H249" s="7">
        <v>451000</v>
      </c>
      <c r="I249" s="7">
        <v>485000</v>
      </c>
      <c r="J249" s="7">
        <v>936000</v>
      </c>
      <c r="K249" s="8">
        <v>6200</v>
      </c>
      <c r="L249" s="7">
        <v>87.58064516129032</v>
      </c>
      <c r="M249" s="7">
        <v>543000</v>
      </c>
      <c r="N249" s="7">
        <v>319000</v>
      </c>
      <c r="O249" s="7">
        <v>861000</v>
      </c>
      <c r="P249" s="8">
        <v>-1100</v>
      </c>
      <c r="Q249" s="7">
        <v>92000</v>
      </c>
      <c r="R249" s="7">
        <v>-166000</v>
      </c>
      <c r="S249" s="7">
        <v>-75000</v>
      </c>
      <c r="U249" s="7">
        <v>-92000</v>
      </c>
    </row>
    <row r="250" spans="5:21" x14ac:dyDescent="0.3">
      <c r="E250" s="4" t="s">
        <v>51</v>
      </c>
      <c r="F250" s="7">
        <v>3900</v>
      </c>
      <c r="G250" s="7">
        <v>27.435897435897434</v>
      </c>
      <c r="H250" s="7">
        <v>107000</v>
      </c>
      <c r="I250" s="7">
        <v>220000</v>
      </c>
      <c r="J250" s="7">
        <v>327000</v>
      </c>
      <c r="K250" s="8">
        <v>3800</v>
      </c>
      <c r="L250" s="7">
        <v>29.736842105263158</v>
      </c>
      <c r="M250" s="7">
        <v>113000</v>
      </c>
      <c r="N250" s="7">
        <v>214000</v>
      </c>
      <c r="O250" s="7">
        <v>327000</v>
      </c>
      <c r="P250" s="8">
        <v>-100</v>
      </c>
      <c r="Q250" s="7">
        <v>6000</v>
      </c>
      <c r="R250" s="7">
        <v>-6000</v>
      </c>
      <c r="S250" s="7">
        <v>0</v>
      </c>
      <c r="U250" s="7">
        <v>-6000</v>
      </c>
    </row>
    <row r="251" spans="5:21" x14ac:dyDescent="0.3">
      <c r="E251" s="4" t="s">
        <v>52</v>
      </c>
      <c r="F251" s="7">
        <v>6100</v>
      </c>
      <c r="G251" s="7">
        <v>84.26229508196721</v>
      </c>
      <c r="H251" s="7">
        <v>514000</v>
      </c>
      <c r="I251" s="7">
        <v>304000</v>
      </c>
      <c r="J251" s="7">
        <v>818000</v>
      </c>
      <c r="K251" s="8">
        <v>4800</v>
      </c>
      <c r="L251" s="7">
        <v>108.75</v>
      </c>
      <c r="M251" s="7">
        <v>522000</v>
      </c>
      <c r="N251" s="7">
        <v>243000</v>
      </c>
      <c r="O251" s="7">
        <v>766000</v>
      </c>
      <c r="P251" s="8">
        <v>-1300</v>
      </c>
      <c r="Q251" s="7">
        <v>8000</v>
      </c>
      <c r="R251" s="7">
        <v>-61000</v>
      </c>
      <c r="S251" s="7">
        <v>-52000</v>
      </c>
      <c r="U251" s="7">
        <v>-8000</v>
      </c>
    </row>
    <row r="252" spans="5:21" x14ac:dyDescent="0.3">
      <c r="E252" s="4" t="s">
        <v>53</v>
      </c>
      <c r="F252" s="7">
        <v>16400</v>
      </c>
      <c r="G252" s="7">
        <v>43.780487804878049</v>
      </c>
      <c r="H252" s="7">
        <v>718000</v>
      </c>
      <c r="I252" s="7">
        <v>1036000</v>
      </c>
      <c r="J252" s="7">
        <v>1754000</v>
      </c>
      <c r="K252" s="8">
        <v>11300</v>
      </c>
      <c r="L252" s="7">
        <v>47.522123893805308</v>
      </c>
      <c r="M252" s="7">
        <v>537000</v>
      </c>
      <c r="N252" s="7">
        <v>742000</v>
      </c>
      <c r="O252" s="7">
        <v>1278000</v>
      </c>
      <c r="P252" s="8">
        <v>-5100</v>
      </c>
      <c r="Q252" s="7">
        <v>-181000</v>
      </c>
      <c r="R252" s="7">
        <v>-294000</v>
      </c>
      <c r="S252" s="7">
        <v>-476000</v>
      </c>
      <c r="U252" s="7">
        <v>181000</v>
      </c>
    </row>
    <row r="253" spans="5:21" x14ac:dyDescent="0.3">
      <c r="E253" s="4" t="s">
        <v>54</v>
      </c>
      <c r="F253" s="7">
        <v>1800</v>
      </c>
      <c r="G253" s="7">
        <v>57.777777777777779</v>
      </c>
      <c r="H253" s="7">
        <v>104000</v>
      </c>
      <c r="I253" s="7">
        <v>117000</v>
      </c>
      <c r="J253" s="7">
        <v>221000</v>
      </c>
      <c r="K253" s="8">
        <v>1400</v>
      </c>
      <c r="L253" s="7">
        <v>77.857142857142861</v>
      </c>
      <c r="M253" s="7">
        <v>109000</v>
      </c>
      <c r="N253" s="7">
        <v>62000</v>
      </c>
      <c r="O253" s="7">
        <v>171000</v>
      </c>
      <c r="P253" s="8">
        <v>-400</v>
      </c>
      <c r="Q253" s="7">
        <v>5000</v>
      </c>
      <c r="R253" s="7">
        <v>-55000</v>
      </c>
      <c r="S253" s="7">
        <v>-50000</v>
      </c>
      <c r="U253" s="7">
        <v>-5000</v>
      </c>
    </row>
    <row r="254" spans="5:21" x14ac:dyDescent="0.3">
      <c r="E254" s="4" t="s">
        <v>55</v>
      </c>
      <c r="F254" s="7">
        <v>5000</v>
      </c>
      <c r="G254" s="7">
        <v>79.8</v>
      </c>
      <c r="H254" s="7">
        <v>399000</v>
      </c>
      <c r="I254" s="7">
        <v>245000</v>
      </c>
      <c r="J254" s="7">
        <v>644000</v>
      </c>
      <c r="K254" s="8">
        <v>6900</v>
      </c>
      <c r="L254" s="7">
        <v>90.289855072463766</v>
      </c>
      <c r="M254" s="7">
        <v>623000</v>
      </c>
      <c r="N254" s="7">
        <v>323000</v>
      </c>
      <c r="O254" s="7">
        <v>946000</v>
      </c>
      <c r="P254" s="8">
        <v>1900</v>
      </c>
      <c r="Q254" s="7">
        <v>224000</v>
      </c>
      <c r="R254" s="7">
        <v>78000</v>
      </c>
      <c r="S254" s="7">
        <v>302000</v>
      </c>
      <c r="U254" s="7">
        <v>-224000</v>
      </c>
    </row>
    <row r="255" spans="5:21" x14ac:dyDescent="0.3">
      <c r="E255" s="4" t="s">
        <v>56</v>
      </c>
      <c r="F255" s="7">
        <v>17200</v>
      </c>
      <c r="G255" s="7">
        <v>88.54651162790698</v>
      </c>
      <c r="H255" s="7">
        <v>1523000</v>
      </c>
      <c r="I255" s="7">
        <v>865000</v>
      </c>
      <c r="J255" s="7">
        <v>2388000</v>
      </c>
      <c r="K255" s="8">
        <v>9500</v>
      </c>
      <c r="L255" s="7">
        <v>60.842105263157897</v>
      </c>
      <c r="M255" s="7">
        <v>578000</v>
      </c>
      <c r="N255" s="7">
        <v>744000</v>
      </c>
      <c r="O255" s="7">
        <v>1322000</v>
      </c>
      <c r="P255" s="8">
        <v>-7700</v>
      </c>
      <c r="Q255" s="7">
        <v>-945000</v>
      </c>
      <c r="R255" s="7">
        <v>-121000</v>
      </c>
      <c r="S255" s="7">
        <v>-1066000</v>
      </c>
      <c r="U255" s="7">
        <v>945000</v>
      </c>
    </row>
    <row r="256" spans="5:21" x14ac:dyDescent="0.3">
      <c r="E256" s="4" t="s">
        <v>57</v>
      </c>
      <c r="F256" s="7">
        <v>0</v>
      </c>
      <c r="G256" s="7"/>
      <c r="H256" s="7">
        <v>0</v>
      </c>
      <c r="I256" s="7">
        <v>0</v>
      </c>
      <c r="J256" s="7">
        <v>0</v>
      </c>
      <c r="K256" s="8">
        <v>0</v>
      </c>
      <c r="L256" s="7"/>
      <c r="M256" s="7">
        <v>0</v>
      </c>
      <c r="N256" s="7">
        <v>0</v>
      </c>
      <c r="O256" s="7">
        <v>0</v>
      </c>
      <c r="P256" s="8">
        <v>0</v>
      </c>
      <c r="Q256" s="7">
        <v>0</v>
      </c>
      <c r="R256" s="7">
        <v>0</v>
      </c>
      <c r="S256" s="7">
        <v>0</v>
      </c>
      <c r="U256" s="7">
        <v>0</v>
      </c>
    </row>
    <row r="257" spans="5:21" x14ac:dyDescent="0.3">
      <c r="E257" s="4" t="s">
        <v>58</v>
      </c>
      <c r="F257" s="7">
        <v>10300</v>
      </c>
      <c r="G257" s="7">
        <v>44.271844660194176</v>
      </c>
      <c r="H257" s="7">
        <v>456000</v>
      </c>
      <c r="I257" s="7">
        <v>796000</v>
      </c>
      <c r="J257" s="7">
        <v>1252000</v>
      </c>
      <c r="K257" s="8">
        <v>8300</v>
      </c>
      <c r="L257" s="7">
        <v>43.734939759036145</v>
      </c>
      <c r="M257" s="7">
        <v>363000</v>
      </c>
      <c r="N257" s="7">
        <v>641000</v>
      </c>
      <c r="O257" s="7">
        <v>1005000</v>
      </c>
      <c r="P257" s="8">
        <v>-2000</v>
      </c>
      <c r="Q257" s="7">
        <v>-93000</v>
      </c>
      <c r="R257" s="7">
        <v>-155000</v>
      </c>
      <c r="S257" s="7">
        <v>-247000</v>
      </c>
      <c r="U257" s="7">
        <v>93000</v>
      </c>
    </row>
    <row r="258" spans="5:21" x14ac:dyDescent="0.3">
      <c r="E258" s="4" t="s">
        <v>59</v>
      </c>
      <c r="F258" s="7">
        <v>19600</v>
      </c>
      <c r="G258" s="7">
        <v>62.806122448979593</v>
      </c>
      <c r="H258" s="7">
        <v>1231000</v>
      </c>
      <c r="I258" s="7">
        <v>977000</v>
      </c>
      <c r="J258" s="7">
        <v>2208000</v>
      </c>
      <c r="K258" s="8">
        <v>16200</v>
      </c>
      <c r="L258" s="7">
        <v>64.691358024691354</v>
      </c>
      <c r="M258" s="7">
        <v>1048000</v>
      </c>
      <c r="N258" s="7">
        <v>752000</v>
      </c>
      <c r="O258" s="7">
        <v>1799000</v>
      </c>
      <c r="P258" s="8">
        <v>-3400</v>
      </c>
      <c r="Q258" s="7">
        <v>-183000</v>
      </c>
      <c r="R258" s="7">
        <v>-225000</v>
      </c>
      <c r="S258" s="7">
        <v>-409000</v>
      </c>
      <c r="U258" s="7">
        <v>183000</v>
      </c>
    </row>
    <row r="259" spans="5:21" x14ac:dyDescent="0.3">
      <c r="E259" s="4" t="s">
        <v>60</v>
      </c>
      <c r="F259" s="7">
        <v>1400</v>
      </c>
      <c r="G259" s="7">
        <v>48.571428571428569</v>
      </c>
      <c r="H259" s="7">
        <v>68000</v>
      </c>
      <c r="I259" s="7">
        <v>100000</v>
      </c>
      <c r="J259" s="7">
        <v>168000</v>
      </c>
      <c r="K259" s="8">
        <v>900</v>
      </c>
      <c r="L259" s="7">
        <v>54.444444444444443</v>
      </c>
      <c r="M259" s="7">
        <v>49000</v>
      </c>
      <c r="N259" s="7">
        <v>74000</v>
      </c>
      <c r="O259" s="7">
        <v>123000</v>
      </c>
      <c r="P259" s="8">
        <v>-500</v>
      </c>
      <c r="Q259" s="7">
        <v>-19000</v>
      </c>
      <c r="R259" s="7">
        <v>-26000</v>
      </c>
      <c r="S259" s="7">
        <v>-45000</v>
      </c>
      <c r="U259" s="7">
        <v>19000</v>
      </c>
    </row>
    <row r="260" spans="5:21" x14ac:dyDescent="0.3">
      <c r="E260" s="4" t="s">
        <v>61</v>
      </c>
      <c r="F260" s="7">
        <v>2400</v>
      </c>
      <c r="G260" s="7">
        <v>44.583333333333336</v>
      </c>
      <c r="H260" s="7">
        <v>107000</v>
      </c>
      <c r="I260" s="7">
        <v>116000</v>
      </c>
      <c r="J260" s="7">
        <v>223000</v>
      </c>
      <c r="K260" s="8">
        <v>2100</v>
      </c>
      <c r="L260" s="7">
        <v>70</v>
      </c>
      <c r="M260" s="7">
        <v>147000</v>
      </c>
      <c r="N260" s="7">
        <v>113000</v>
      </c>
      <c r="O260" s="7">
        <v>261000</v>
      </c>
      <c r="P260" s="8">
        <v>-300</v>
      </c>
      <c r="Q260" s="7">
        <v>40000</v>
      </c>
      <c r="R260" s="7">
        <v>-3000</v>
      </c>
      <c r="S260" s="7">
        <v>38000</v>
      </c>
      <c r="U260" s="7">
        <v>-40000</v>
      </c>
    </row>
    <row r="261" spans="5:21" x14ac:dyDescent="0.3">
      <c r="E261" s="4" t="s">
        <v>62</v>
      </c>
      <c r="F261" s="7">
        <v>18100</v>
      </c>
      <c r="G261" s="7">
        <v>77.127071823204417</v>
      </c>
      <c r="H261" s="7">
        <v>1396000</v>
      </c>
      <c r="I261" s="7">
        <v>981000</v>
      </c>
      <c r="J261" s="7">
        <v>2377000</v>
      </c>
      <c r="K261" s="8">
        <v>14600</v>
      </c>
      <c r="L261" s="7">
        <v>89.31506849315069</v>
      </c>
      <c r="M261" s="7">
        <v>1304000</v>
      </c>
      <c r="N261" s="7">
        <v>787000</v>
      </c>
      <c r="O261" s="7">
        <v>2091000</v>
      </c>
      <c r="P261" s="8">
        <v>-3500</v>
      </c>
      <c r="Q261" s="7">
        <v>-92000</v>
      </c>
      <c r="R261" s="7">
        <v>-194000</v>
      </c>
      <c r="S261" s="7">
        <v>-286000</v>
      </c>
      <c r="U261" s="7">
        <v>92000</v>
      </c>
    </row>
    <row r="262" spans="5:21" x14ac:dyDescent="0.3">
      <c r="E262" s="4" t="s">
        <v>63</v>
      </c>
      <c r="F262" s="7">
        <v>3900</v>
      </c>
      <c r="G262" s="7">
        <v>26.666666666666668</v>
      </c>
      <c r="H262" s="7">
        <v>104000</v>
      </c>
      <c r="I262" s="7">
        <v>346000</v>
      </c>
      <c r="J262" s="7">
        <v>450000</v>
      </c>
      <c r="K262" s="8">
        <v>2300</v>
      </c>
      <c r="L262" s="7">
        <v>20.869565217391305</v>
      </c>
      <c r="M262" s="7">
        <v>48000</v>
      </c>
      <c r="N262" s="7">
        <v>237000</v>
      </c>
      <c r="O262" s="7">
        <v>285000</v>
      </c>
      <c r="P262" s="8">
        <v>-1600</v>
      </c>
      <c r="Q262" s="7">
        <v>-56000</v>
      </c>
      <c r="R262" s="7">
        <v>-109000</v>
      </c>
      <c r="S262" s="7">
        <v>-165000</v>
      </c>
      <c r="U262" s="7">
        <v>56000</v>
      </c>
    </row>
    <row r="263" spans="5:21" x14ac:dyDescent="0.3">
      <c r="E263" s="4" t="s">
        <v>130</v>
      </c>
      <c r="F263" s="7">
        <v>10300</v>
      </c>
      <c r="G263" s="7">
        <v>59.223300970873787</v>
      </c>
      <c r="H263" s="7">
        <v>610000</v>
      </c>
      <c r="I263" s="7">
        <v>394000</v>
      </c>
      <c r="J263" s="7">
        <v>1004000</v>
      </c>
      <c r="K263" s="8">
        <v>8100</v>
      </c>
      <c r="L263" s="7">
        <v>57.530864197530867</v>
      </c>
      <c r="M263" s="7">
        <v>466000</v>
      </c>
      <c r="N263" s="7">
        <v>317000</v>
      </c>
      <c r="O263" s="7">
        <v>783000</v>
      </c>
      <c r="P263" s="8">
        <v>-2200</v>
      </c>
      <c r="Q263" s="7">
        <v>-144000</v>
      </c>
      <c r="R263" s="7">
        <v>-77000</v>
      </c>
      <c r="S263" s="7">
        <v>-221000</v>
      </c>
      <c r="U263" s="7">
        <v>144000</v>
      </c>
    </row>
    <row r="264" spans="5:21" x14ac:dyDescent="0.3">
      <c r="E264" s="9" t="s">
        <v>64</v>
      </c>
      <c r="F264" s="10">
        <v>155600</v>
      </c>
      <c r="G264" s="10"/>
      <c r="H264" s="10">
        <v>9862000</v>
      </c>
      <c r="I264" s="10">
        <v>8632000</v>
      </c>
      <c r="J264" s="10">
        <v>18494000</v>
      </c>
      <c r="K264" s="11">
        <v>122200</v>
      </c>
      <c r="L264" s="10"/>
      <c r="M264" s="10">
        <v>8378000</v>
      </c>
      <c r="N264" s="10">
        <v>6968000</v>
      </c>
      <c r="O264" s="10">
        <v>15346000</v>
      </c>
      <c r="P264" s="11">
        <v>-33400</v>
      </c>
      <c r="Q264" s="10">
        <v>-1484000</v>
      </c>
      <c r="R264" s="10">
        <v>-1664000</v>
      </c>
      <c r="S264" s="10">
        <v>-3148000</v>
      </c>
    </row>
  </sheetData>
  <mergeCells count="4">
    <mergeCell ref="V83:V84"/>
    <mergeCell ref="F243:J243"/>
    <mergeCell ref="K243:O243"/>
    <mergeCell ref="P243:S243"/>
  </mergeCells>
  <conditionalFormatting sqref="O13:Q30 T85:T101 T178:T194">
    <cfRule type="expression" dxfId="53" priority="7">
      <formula>RIGHT($F13,5)="total"</formula>
    </cfRule>
  </conditionalFormatting>
  <conditionalFormatting sqref="S85:S102">
    <cfRule type="expression" dxfId="52" priority="2">
      <formula>RIGHT($F85,5)="total"</formula>
    </cfRule>
  </conditionalFormatting>
  <conditionalFormatting sqref="S178:S195">
    <cfRule type="expression" dxfId="51" priority="1">
      <formula>RIGHT($F178,5)="total"</formula>
    </cfRule>
  </conditionalFormatting>
  <conditionalFormatting sqref="S222:S239">
    <cfRule type="expression" dxfId="50" priority="3">
      <formula>RIGHT($F222,5)="total"</formula>
    </cfRule>
  </conditionalFormatting>
  <conditionalFormatting sqref="S13:T31">
    <cfRule type="expression" dxfId="49" priority="6">
      <formula>RIGHT($F13,5)="total"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6F5DA-6137-4132-9911-C2574B0D99D3}">
  <dimension ref="B1:V264"/>
  <sheetViews>
    <sheetView topLeftCell="A230" zoomScale="85" zoomScaleNormal="85" workbookViewId="0">
      <selection activeCell="K11" sqref="K11"/>
    </sheetView>
  </sheetViews>
  <sheetFormatPr defaultColWidth="9.109375" defaultRowHeight="13.8" x14ac:dyDescent="0.3"/>
  <cols>
    <col min="1" max="1" width="9.109375" style="4"/>
    <col min="2" max="2" width="9.109375" style="33"/>
    <col min="3" max="3" width="11.44140625" style="33" customWidth="1"/>
    <col min="4" max="4" width="11.109375" style="4" customWidth="1"/>
    <col min="5" max="12" width="14.33203125" style="4" bestFit="1" customWidth="1"/>
    <col min="13" max="14" width="11.33203125" style="4" bestFit="1" customWidth="1"/>
    <col min="15" max="15" width="13.33203125" style="4" customWidth="1"/>
    <col min="16" max="16" width="11.33203125" style="4" bestFit="1" customWidth="1"/>
    <col min="17" max="17" width="12.44140625" style="4" bestFit="1" customWidth="1"/>
    <col min="18" max="20" width="17.109375" style="4" customWidth="1"/>
    <col min="21" max="21" width="9.109375" style="4"/>
    <col min="22" max="22" width="10.88671875" style="4" customWidth="1"/>
    <col min="23" max="16384" width="9.109375" style="4"/>
  </cols>
  <sheetData>
    <row r="1" spans="2:20" x14ac:dyDescent="0.3">
      <c r="D1" s="34" t="s">
        <v>97</v>
      </c>
      <c r="F1" s="4" t="s">
        <v>96</v>
      </c>
    </row>
    <row r="2" spans="2:20" x14ac:dyDescent="0.3">
      <c r="D2" s="35" t="s">
        <v>95</v>
      </c>
      <c r="E2" s="35"/>
      <c r="F2" s="36" t="s">
        <v>98</v>
      </c>
      <c r="G2" s="36" t="s">
        <v>99</v>
      </c>
      <c r="H2" s="36" t="s">
        <v>100</v>
      </c>
      <c r="I2" s="36" t="s">
        <v>101</v>
      </c>
      <c r="J2" s="36" t="s">
        <v>102</v>
      </c>
      <c r="K2" s="36" t="s">
        <v>103</v>
      </c>
      <c r="L2" s="36" t="s">
        <v>104</v>
      </c>
      <c r="M2" s="36" t="s">
        <v>105</v>
      </c>
      <c r="N2" s="36" t="s">
        <v>106</v>
      </c>
      <c r="O2" s="36" t="s">
        <v>107</v>
      </c>
      <c r="P2" s="36" t="s">
        <v>108</v>
      </c>
      <c r="Q2" s="36" t="s">
        <v>109</v>
      </c>
    </row>
    <row r="3" spans="2:20" ht="15.6" x14ac:dyDescent="0.3">
      <c r="D3" s="37" t="s">
        <v>8</v>
      </c>
      <c r="E3" s="37"/>
      <c r="F3" s="38">
        <v>6381</v>
      </c>
      <c r="G3" s="38">
        <v>6803</v>
      </c>
      <c r="H3" s="38">
        <v>8234</v>
      </c>
      <c r="I3" s="38">
        <v>8850</v>
      </c>
      <c r="J3" s="38">
        <v>10055</v>
      </c>
      <c r="K3" s="38">
        <v>11251</v>
      </c>
      <c r="L3" s="38">
        <v>9414</v>
      </c>
      <c r="M3" s="39">
        <v>11670</v>
      </c>
      <c r="N3" s="39">
        <v>11670</v>
      </c>
      <c r="O3" s="39">
        <v>12966.666666666668</v>
      </c>
      <c r="P3" s="39">
        <v>12966.666666666668</v>
      </c>
      <c r="Q3" s="39">
        <v>12966.666666666668</v>
      </c>
    </row>
    <row r="4" spans="2:20" ht="15.6" x14ac:dyDescent="0.3">
      <c r="D4" s="37" t="s">
        <v>110</v>
      </c>
      <c r="E4" s="37"/>
      <c r="F4" s="38">
        <v>130.44918351355588</v>
      </c>
      <c r="G4" s="38">
        <v>130.00133617521681</v>
      </c>
      <c r="H4" s="38">
        <v>129.48203789166871</v>
      </c>
      <c r="I4" s="38">
        <v>128.67410508474575</v>
      </c>
      <c r="J4" s="38">
        <v>126.83368771755347</v>
      </c>
      <c r="K4" s="38">
        <v>127.1954030752822</v>
      </c>
      <c r="L4" s="38">
        <v>129.59218823029528</v>
      </c>
      <c r="M4" s="39">
        <v>129.59218823029528</v>
      </c>
      <c r="N4" s="39">
        <v>129.59218823029528</v>
      </c>
      <c r="O4" s="39">
        <v>129.59218823029528</v>
      </c>
      <c r="P4" s="39">
        <v>129.59218823029528</v>
      </c>
      <c r="Q4" s="39">
        <v>129.59218823029528</v>
      </c>
    </row>
    <row r="5" spans="2:20" ht="15.6" x14ac:dyDescent="0.3">
      <c r="D5" s="37" t="s">
        <v>111</v>
      </c>
      <c r="F5" s="40">
        <v>0.49210796915167099</v>
      </c>
      <c r="G5" s="40">
        <v>0.52465295629820052</v>
      </c>
      <c r="H5" s="40">
        <v>0.63501285347043701</v>
      </c>
      <c r="I5" s="40">
        <v>0.68251928020565555</v>
      </c>
      <c r="J5" s="40">
        <v>0.77544987146529565</v>
      </c>
      <c r="K5" s="40">
        <v>0.86768637532133686</v>
      </c>
      <c r="L5" s="40">
        <v>0.72601542416452447</v>
      </c>
      <c r="M5" s="41">
        <v>0.9</v>
      </c>
      <c r="N5" s="41">
        <v>0.9</v>
      </c>
      <c r="O5" s="41">
        <v>1</v>
      </c>
      <c r="P5" s="41">
        <v>1</v>
      </c>
      <c r="Q5" s="41">
        <v>1</v>
      </c>
    </row>
    <row r="6" spans="2:20" ht="15.6" x14ac:dyDescent="0.3">
      <c r="D6" s="37" t="s">
        <v>112</v>
      </c>
      <c r="F6" s="40">
        <v>1.0975393616691518</v>
      </c>
      <c r="G6" s="40">
        <v>1.0937713803862732</v>
      </c>
      <c r="H6" s="40">
        <v>1.0894022437516844</v>
      </c>
      <c r="I6" s="40">
        <v>1.0826046691460169</v>
      </c>
      <c r="J6" s="40">
        <v>1.0671202448821953</v>
      </c>
      <c r="K6" s="40">
        <v>1.0701635513417276</v>
      </c>
      <c r="L6" s="40">
        <v>1.0903289979795581</v>
      </c>
      <c r="M6" s="41">
        <v>1.0903289979795581</v>
      </c>
      <c r="N6" s="41">
        <v>1.0903289979795581</v>
      </c>
      <c r="O6" s="41">
        <v>1.0903289979795581</v>
      </c>
      <c r="P6" s="41">
        <v>1.0903289979795581</v>
      </c>
      <c r="Q6" s="41">
        <v>1.0903289979795581</v>
      </c>
    </row>
    <row r="8" spans="2:20" x14ac:dyDescent="0.3">
      <c r="D8" s="66" t="s">
        <v>113</v>
      </c>
      <c r="E8" s="4" t="s">
        <v>41</v>
      </c>
    </row>
    <row r="9" spans="2:20" ht="15.6" x14ac:dyDescent="0.3">
      <c r="D9" s="66" t="s">
        <v>114</v>
      </c>
      <c r="E9" s="4" t="s">
        <v>115</v>
      </c>
      <c r="N9" s="42" t="s">
        <v>116</v>
      </c>
      <c r="O9" s="43"/>
      <c r="P9" s="43"/>
      <c r="Q9" s="43"/>
    </row>
    <row r="10" spans="2:20" x14ac:dyDescent="0.3">
      <c r="K10" s="44"/>
      <c r="L10" s="44"/>
      <c r="M10" s="44"/>
      <c r="N10" s="44"/>
      <c r="O10" s="44"/>
      <c r="P10" s="44"/>
      <c r="Q10" s="44"/>
      <c r="R10" s="45" t="s">
        <v>41</v>
      </c>
      <c r="S10" s="46" t="s">
        <v>41</v>
      </c>
      <c r="T10" s="46" t="s">
        <v>41</v>
      </c>
    </row>
    <row r="11" spans="2:20" ht="14.4" x14ac:dyDescent="0.3">
      <c r="D11"/>
      <c r="E11"/>
      <c r="F11" t="s">
        <v>117</v>
      </c>
      <c r="G11"/>
      <c r="H11"/>
      <c r="I11"/>
      <c r="J11"/>
      <c r="K11"/>
      <c r="L11"/>
      <c r="M11"/>
      <c r="N11"/>
      <c r="O11"/>
      <c r="P11"/>
      <c r="Q11"/>
      <c r="R11" s="45" t="s">
        <v>118</v>
      </c>
      <c r="S11" s="46" t="s">
        <v>119</v>
      </c>
      <c r="T11" s="46" t="s">
        <v>119</v>
      </c>
    </row>
    <row r="12" spans="2:20" ht="14.4" x14ac:dyDescent="0.3">
      <c r="D12" t="s">
        <v>120</v>
      </c>
      <c r="E12" t="s">
        <v>40</v>
      </c>
      <c r="F12" t="s">
        <v>121</v>
      </c>
      <c r="G12" t="s">
        <v>122</v>
      </c>
      <c r="H12" t="s">
        <v>123</v>
      </c>
      <c r="I12" t="s">
        <v>124</v>
      </c>
      <c r="J12" t="s">
        <v>125</v>
      </c>
      <c r="K12" t="s">
        <v>126</v>
      </c>
      <c r="L12" t="s">
        <v>176</v>
      </c>
      <c r="M12" s="67" t="s">
        <v>105</v>
      </c>
      <c r="N12" s="67" t="s">
        <v>106</v>
      </c>
      <c r="O12" s="67" t="s">
        <v>107</v>
      </c>
      <c r="P12" s="67" t="s">
        <v>108</v>
      </c>
      <c r="Q12" s="67" t="s">
        <v>109</v>
      </c>
      <c r="R12" s="68" t="s">
        <v>127</v>
      </c>
      <c r="S12" s="69" t="s">
        <v>10</v>
      </c>
      <c r="T12" s="69" t="s">
        <v>128</v>
      </c>
    </row>
    <row r="13" spans="2:20" ht="14.4" x14ac:dyDescent="0.3">
      <c r="B13" s="33" t="s">
        <v>46</v>
      </c>
      <c r="C13" s="47" t="s">
        <v>8</v>
      </c>
      <c r="D13" t="s">
        <v>97</v>
      </c>
      <c r="E13" t="s">
        <v>46</v>
      </c>
      <c r="F13">
        <v>478</v>
      </c>
      <c r="G13">
        <v>536</v>
      </c>
      <c r="H13">
        <v>572</v>
      </c>
      <c r="I13">
        <v>715</v>
      </c>
      <c r="J13">
        <v>868</v>
      </c>
      <c r="K13">
        <v>979</v>
      </c>
      <c r="L13">
        <v>733</v>
      </c>
      <c r="M13" s="49">
        <v>937.50000000000011</v>
      </c>
      <c r="N13" s="49">
        <v>937.50000000000011</v>
      </c>
      <c r="O13" s="49">
        <v>1041.6666666666667</v>
      </c>
      <c r="P13" s="49">
        <v>1041.6666666666667</v>
      </c>
      <c r="Q13" s="49">
        <v>1041.6666666666667</v>
      </c>
      <c r="R13" s="50">
        <v>9880</v>
      </c>
      <c r="S13" s="51">
        <v>12500</v>
      </c>
      <c r="T13" s="51">
        <v>1041.6666666666667</v>
      </c>
    </row>
    <row r="14" spans="2:20" ht="14.4" x14ac:dyDescent="0.3">
      <c r="B14" s="33" t="s">
        <v>47</v>
      </c>
      <c r="C14" s="47" t="s">
        <v>8</v>
      </c>
      <c r="D14"/>
      <c r="E14" t="s">
        <v>47</v>
      </c>
      <c r="F14">
        <v>738</v>
      </c>
      <c r="G14">
        <v>758</v>
      </c>
      <c r="H14">
        <v>874</v>
      </c>
      <c r="I14">
        <v>1012</v>
      </c>
      <c r="J14">
        <v>1104</v>
      </c>
      <c r="K14">
        <v>1225</v>
      </c>
      <c r="L14">
        <v>901</v>
      </c>
      <c r="M14" s="49">
        <v>1290</v>
      </c>
      <c r="N14" s="49">
        <v>1290</v>
      </c>
      <c r="O14" s="49">
        <v>1433.3333333333333</v>
      </c>
      <c r="P14" s="49">
        <v>1433.3333333333333</v>
      </c>
      <c r="Q14" s="49">
        <v>1433.3333333333333</v>
      </c>
      <c r="R14" s="50">
        <v>13490</v>
      </c>
      <c r="S14" s="51">
        <v>17200</v>
      </c>
      <c r="T14" s="51">
        <v>1433.3333333333333</v>
      </c>
    </row>
    <row r="15" spans="2:20" ht="14.4" x14ac:dyDescent="0.3">
      <c r="B15" s="33" t="s">
        <v>49</v>
      </c>
      <c r="C15" s="47" t="s">
        <v>8</v>
      </c>
      <c r="D15"/>
      <c r="E15" t="s">
        <v>49</v>
      </c>
      <c r="F15">
        <v>101</v>
      </c>
      <c r="G15">
        <v>108</v>
      </c>
      <c r="H15">
        <v>116</v>
      </c>
      <c r="I15">
        <v>126</v>
      </c>
      <c r="J15">
        <v>181</v>
      </c>
      <c r="K15">
        <v>153</v>
      </c>
      <c r="L15">
        <v>174</v>
      </c>
      <c r="M15" s="49">
        <v>165</v>
      </c>
      <c r="N15" s="49">
        <v>165</v>
      </c>
      <c r="O15" s="49">
        <v>183.33333333333334</v>
      </c>
      <c r="P15" s="49">
        <v>183.33333333333334</v>
      </c>
      <c r="Q15" s="49">
        <v>183.33333333333334</v>
      </c>
      <c r="R15" s="50">
        <v>1840</v>
      </c>
      <c r="S15" s="51">
        <v>2200</v>
      </c>
      <c r="T15" s="51">
        <v>183.33333333333334</v>
      </c>
    </row>
    <row r="16" spans="2:20" ht="14.4" x14ac:dyDescent="0.3">
      <c r="B16" s="33" t="s">
        <v>50</v>
      </c>
      <c r="C16" s="47" t="s">
        <v>8</v>
      </c>
      <c r="D16"/>
      <c r="E16" t="s">
        <v>50</v>
      </c>
      <c r="F16">
        <v>331</v>
      </c>
      <c r="G16">
        <v>400</v>
      </c>
      <c r="H16">
        <v>402</v>
      </c>
      <c r="I16">
        <v>480</v>
      </c>
      <c r="J16">
        <v>501</v>
      </c>
      <c r="K16">
        <v>549</v>
      </c>
      <c r="L16">
        <v>539</v>
      </c>
      <c r="M16" s="49">
        <v>547.5</v>
      </c>
      <c r="N16" s="49">
        <v>547.5</v>
      </c>
      <c r="O16" s="49">
        <v>608.33333333333337</v>
      </c>
      <c r="P16" s="49">
        <v>608.33333333333337</v>
      </c>
      <c r="Q16" s="49">
        <v>608.33333333333337</v>
      </c>
      <c r="R16" s="50">
        <v>6120</v>
      </c>
      <c r="S16" s="51">
        <v>7300</v>
      </c>
      <c r="T16" s="51">
        <v>608.33333333333337</v>
      </c>
    </row>
    <row r="17" spans="2:21" ht="14.4" x14ac:dyDescent="0.3">
      <c r="B17" s="33" t="s">
        <v>51</v>
      </c>
      <c r="C17" s="47" t="s">
        <v>8</v>
      </c>
      <c r="D17"/>
      <c r="E17" t="s">
        <v>51</v>
      </c>
      <c r="F17">
        <v>254</v>
      </c>
      <c r="G17">
        <v>244</v>
      </c>
      <c r="H17">
        <v>338</v>
      </c>
      <c r="I17">
        <v>317</v>
      </c>
      <c r="J17">
        <v>311</v>
      </c>
      <c r="K17">
        <v>295</v>
      </c>
      <c r="L17">
        <v>196</v>
      </c>
      <c r="M17" s="49">
        <v>292.5</v>
      </c>
      <c r="N17" s="49">
        <v>292.5</v>
      </c>
      <c r="O17" s="49">
        <v>325</v>
      </c>
      <c r="P17" s="49">
        <v>325</v>
      </c>
      <c r="Q17" s="49">
        <v>325</v>
      </c>
      <c r="R17" s="50">
        <v>3520</v>
      </c>
      <c r="S17" s="51">
        <v>3900</v>
      </c>
      <c r="T17" s="51">
        <v>325</v>
      </c>
      <c r="U17" s="4" t="s">
        <v>129</v>
      </c>
    </row>
    <row r="18" spans="2:21" ht="14.4" x14ac:dyDescent="0.3">
      <c r="B18" s="33" t="s">
        <v>52</v>
      </c>
      <c r="C18" s="47" t="s">
        <v>8</v>
      </c>
      <c r="D18"/>
      <c r="E18" t="s">
        <v>52</v>
      </c>
      <c r="F18">
        <v>287</v>
      </c>
      <c r="G18">
        <v>232</v>
      </c>
      <c r="H18">
        <v>271</v>
      </c>
      <c r="I18">
        <v>373</v>
      </c>
      <c r="J18">
        <v>424</v>
      </c>
      <c r="K18">
        <v>416</v>
      </c>
      <c r="L18">
        <v>484</v>
      </c>
      <c r="M18" s="49">
        <v>457.5</v>
      </c>
      <c r="N18" s="49">
        <v>457.5</v>
      </c>
      <c r="O18" s="49">
        <v>508.33333333333331</v>
      </c>
      <c r="P18" s="49">
        <v>508.33333333333331</v>
      </c>
      <c r="Q18" s="49">
        <v>508.33333333333331</v>
      </c>
      <c r="R18" s="50">
        <v>4930</v>
      </c>
      <c r="S18" s="51">
        <v>6100</v>
      </c>
      <c r="T18" s="51">
        <v>508.33333333333331</v>
      </c>
    </row>
    <row r="19" spans="2:21" ht="14.4" x14ac:dyDescent="0.3">
      <c r="B19" s="33" t="s">
        <v>53</v>
      </c>
      <c r="C19" s="47" t="s">
        <v>8</v>
      </c>
      <c r="D19"/>
      <c r="E19" t="s">
        <v>53</v>
      </c>
      <c r="F19">
        <v>615</v>
      </c>
      <c r="G19">
        <v>636</v>
      </c>
      <c r="H19">
        <v>766</v>
      </c>
      <c r="I19">
        <v>741</v>
      </c>
      <c r="J19">
        <v>936</v>
      </c>
      <c r="K19">
        <v>1042</v>
      </c>
      <c r="L19">
        <v>829</v>
      </c>
      <c r="M19" s="49">
        <v>1230</v>
      </c>
      <c r="N19" s="49">
        <v>1230</v>
      </c>
      <c r="O19" s="49">
        <v>1366.6666666666667</v>
      </c>
      <c r="P19" s="49">
        <v>1366.6666666666667</v>
      </c>
      <c r="Q19" s="49">
        <v>1366.6666666666667</v>
      </c>
      <c r="R19" s="50">
        <v>12130</v>
      </c>
      <c r="S19" s="51">
        <v>16400</v>
      </c>
      <c r="T19" s="51">
        <v>1366.6666666666667</v>
      </c>
    </row>
    <row r="20" spans="2:21" ht="14.4" x14ac:dyDescent="0.3">
      <c r="B20" s="33" t="s">
        <v>54</v>
      </c>
      <c r="C20" s="47" t="s">
        <v>8</v>
      </c>
      <c r="D20"/>
      <c r="E20" t="s">
        <v>54</v>
      </c>
      <c r="F20">
        <v>52</v>
      </c>
      <c r="G20">
        <v>48</v>
      </c>
      <c r="H20">
        <v>74</v>
      </c>
      <c r="I20">
        <v>103</v>
      </c>
      <c r="J20">
        <v>146</v>
      </c>
      <c r="K20">
        <v>203</v>
      </c>
      <c r="L20">
        <v>139</v>
      </c>
      <c r="M20" s="49">
        <v>135</v>
      </c>
      <c r="N20" s="49">
        <v>135</v>
      </c>
      <c r="O20" s="49">
        <v>150</v>
      </c>
      <c r="P20" s="49">
        <v>150</v>
      </c>
      <c r="Q20" s="49">
        <v>150</v>
      </c>
      <c r="R20" s="50">
        <v>1490</v>
      </c>
      <c r="S20" s="51">
        <v>1800</v>
      </c>
      <c r="T20" s="51">
        <v>150</v>
      </c>
    </row>
    <row r="21" spans="2:21" ht="14.4" x14ac:dyDescent="0.3">
      <c r="B21" s="33" t="s">
        <v>55</v>
      </c>
      <c r="C21" s="47" t="s">
        <v>8</v>
      </c>
      <c r="D21"/>
      <c r="E21" t="s">
        <v>55</v>
      </c>
      <c r="F21">
        <v>363</v>
      </c>
      <c r="G21">
        <v>349</v>
      </c>
      <c r="H21">
        <v>455</v>
      </c>
      <c r="I21">
        <v>456</v>
      </c>
      <c r="J21">
        <v>533</v>
      </c>
      <c r="K21">
        <v>647</v>
      </c>
      <c r="L21">
        <v>465</v>
      </c>
      <c r="M21" s="49">
        <v>375</v>
      </c>
      <c r="N21" s="49">
        <v>375</v>
      </c>
      <c r="O21" s="49">
        <v>416.66666666666669</v>
      </c>
      <c r="P21" s="49">
        <v>416.66666666666669</v>
      </c>
      <c r="Q21" s="49">
        <v>416.66666666666669</v>
      </c>
      <c r="R21" s="50">
        <v>5270</v>
      </c>
      <c r="S21" s="51">
        <v>5000</v>
      </c>
      <c r="T21" s="51">
        <v>416.66666666666669</v>
      </c>
      <c r="U21" s="4" t="s">
        <v>129</v>
      </c>
    </row>
    <row r="22" spans="2:21" ht="14.4" x14ac:dyDescent="0.3">
      <c r="B22" s="33" t="s">
        <v>56</v>
      </c>
      <c r="C22" s="47" t="s">
        <v>8</v>
      </c>
      <c r="D22"/>
      <c r="E22" t="s">
        <v>56</v>
      </c>
      <c r="F22">
        <v>433</v>
      </c>
      <c r="G22">
        <v>585</v>
      </c>
      <c r="H22">
        <v>722</v>
      </c>
      <c r="I22">
        <v>666</v>
      </c>
      <c r="J22">
        <v>757</v>
      </c>
      <c r="K22">
        <v>856</v>
      </c>
      <c r="L22">
        <v>730</v>
      </c>
      <c r="M22" s="49">
        <v>1290</v>
      </c>
      <c r="N22" s="49">
        <v>1290</v>
      </c>
      <c r="O22" s="49">
        <v>1433.3333333333333</v>
      </c>
      <c r="P22" s="49">
        <v>1433.3333333333333</v>
      </c>
      <c r="Q22" s="49">
        <v>1433.3333333333333</v>
      </c>
      <c r="R22" s="50">
        <v>11630</v>
      </c>
      <c r="S22" s="51">
        <v>17200</v>
      </c>
      <c r="T22" s="51">
        <v>1433.3333333333333</v>
      </c>
    </row>
    <row r="23" spans="2:21" ht="14.4" x14ac:dyDescent="0.3">
      <c r="B23" s="33" t="s">
        <v>58</v>
      </c>
      <c r="C23" s="47" t="s">
        <v>8</v>
      </c>
      <c r="D23"/>
      <c r="E23" t="s">
        <v>58</v>
      </c>
      <c r="F23">
        <v>413</v>
      </c>
      <c r="G23">
        <v>427</v>
      </c>
      <c r="H23">
        <v>598</v>
      </c>
      <c r="I23">
        <v>566</v>
      </c>
      <c r="J23">
        <v>557</v>
      </c>
      <c r="K23">
        <v>712</v>
      </c>
      <c r="L23">
        <v>667</v>
      </c>
      <c r="M23" s="49">
        <v>772.5</v>
      </c>
      <c r="N23" s="49">
        <v>772.5</v>
      </c>
      <c r="O23" s="49">
        <v>858.33333333333337</v>
      </c>
      <c r="P23" s="49">
        <v>858.33333333333337</v>
      </c>
      <c r="Q23" s="49">
        <v>858.33333333333337</v>
      </c>
      <c r="R23" s="50">
        <v>8060</v>
      </c>
      <c r="S23" s="51">
        <v>10300</v>
      </c>
      <c r="T23" s="51">
        <v>858.33333333333337</v>
      </c>
    </row>
    <row r="24" spans="2:21" ht="14.4" x14ac:dyDescent="0.3">
      <c r="B24" s="33" t="s">
        <v>59</v>
      </c>
      <c r="C24" s="47" t="s">
        <v>8</v>
      </c>
      <c r="D24"/>
      <c r="E24" t="s">
        <v>59</v>
      </c>
      <c r="F24">
        <v>874</v>
      </c>
      <c r="G24">
        <v>864</v>
      </c>
      <c r="H24">
        <v>1079</v>
      </c>
      <c r="I24">
        <v>1253</v>
      </c>
      <c r="J24">
        <v>1431</v>
      </c>
      <c r="K24">
        <v>1550</v>
      </c>
      <c r="L24">
        <v>1229</v>
      </c>
      <c r="M24" s="49">
        <v>1470</v>
      </c>
      <c r="N24" s="49">
        <v>1470</v>
      </c>
      <c r="O24" s="49">
        <v>1633.3333333333333</v>
      </c>
      <c r="P24" s="49">
        <v>1633.3333333333333</v>
      </c>
      <c r="Q24" s="49">
        <v>1633.3333333333333</v>
      </c>
      <c r="R24" s="50">
        <v>16120</v>
      </c>
      <c r="S24" s="51">
        <v>19600</v>
      </c>
      <c r="T24" s="51">
        <v>1633.3333333333333</v>
      </c>
    </row>
    <row r="25" spans="2:21" ht="14.4" x14ac:dyDescent="0.3">
      <c r="B25" s="33" t="s">
        <v>60</v>
      </c>
      <c r="C25" s="47" t="s">
        <v>8</v>
      </c>
      <c r="D25"/>
      <c r="E25" t="s">
        <v>60</v>
      </c>
      <c r="F25">
        <v>54</v>
      </c>
      <c r="G25">
        <v>49</v>
      </c>
      <c r="H25">
        <v>76</v>
      </c>
      <c r="I25">
        <v>88</v>
      </c>
      <c r="J25">
        <v>64</v>
      </c>
      <c r="K25">
        <v>66</v>
      </c>
      <c r="L25">
        <v>74</v>
      </c>
      <c r="M25" s="49">
        <v>105</v>
      </c>
      <c r="N25" s="49">
        <v>105</v>
      </c>
      <c r="O25" s="49">
        <v>116.66666666666667</v>
      </c>
      <c r="P25" s="49">
        <v>116.66666666666667</v>
      </c>
      <c r="Q25" s="49">
        <v>116.66666666666667</v>
      </c>
      <c r="R25" s="50">
        <v>1030</v>
      </c>
      <c r="S25" s="51">
        <v>1400</v>
      </c>
      <c r="T25" s="51">
        <v>116.66666666666667</v>
      </c>
    </row>
    <row r="26" spans="2:21" ht="14.4" x14ac:dyDescent="0.3">
      <c r="B26" s="33" t="s">
        <v>61</v>
      </c>
      <c r="C26" s="47" t="s">
        <v>8</v>
      </c>
      <c r="D26"/>
      <c r="E26" t="s">
        <v>61</v>
      </c>
      <c r="F26">
        <v>146</v>
      </c>
      <c r="G26">
        <v>168</v>
      </c>
      <c r="H26">
        <v>202</v>
      </c>
      <c r="I26">
        <v>156</v>
      </c>
      <c r="J26">
        <v>187</v>
      </c>
      <c r="K26">
        <v>161</v>
      </c>
      <c r="L26">
        <v>216</v>
      </c>
      <c r="M26" s="49">
        <v>180</v>
      </c>
      <c r="N26" s="49">
        <v>180</v>
      </c>
      <c r="O26" s="49">
        <v>200</v>
      </c>
      <c r="P26" s="49">
        <v>200</v>
      </c>
      <c r="Q26" s="49">
        <v>200</v>
      </c>
      <c r="R26" s="50">
        <v>2200</v>
      </c>
      <c r="S26" s="51">
        <v>2400</v>
      </c>
      <c r="T26" s="51">
        <v>200</v>
      </c>
      <c r="U26" s="4" t="s">
        <v>129</v>
      </c>
    </row>
    <row r="27" spans="2:21" ht="14.4" x14ac:dyDescent="0.3">
      <c r="B27" s="33" t="s">
        <v>62</v>
      </c>
      <c r="C27" s="47" t="s">
        <v>8</v>
      </c>
      <c r="D27"/>
      <c r="E27" t="s">
        <v>62</v>
      </c>
      <c r="F27">
        <v>710</v>
      </c>
      <c r="G27">
        <v>809</v>
      </c>
      <c r="H27">
        <v>1041</v>
      </c>
      <c r="I27">
        <v>1094</v>
      </c>
      <c r="J27">
        <v>1269</v>
      </c>
      <c r="K27">
        <v>1428</v>
      </c>
      <c r="L27">
        <v>1253</v>
      </c>
      <c r="M27" s="49">
        <v>1357.5</v>
      </c>
      <c r="N27" s="49">
        <v>1357.5</v>
      </c>
      <c r="O27" s="49">
        <v>1508.3333333333333</v>
      </c>
      <c r="P27" s="49">
        <v>1508.3333333333333</v>
      </c>
      <c r="Q27" s="49">
        <v>1508.3333333333333</v>
      </c>
      <c r="R27" s="50">
        <v>14840</v>
      </c>
      <c r="S27" s="51">
        <v>18100</v>
      </c>
      <c r="T27" s="51">
        <v>1508.3333333333333</v>
      </c>
    </row>
    <row r="28" spans="2:21" ht="14.4" x14ac:dyDescent="0.3">
      <c r="B28" s="33" t="s">
        <v>63</v>
      </c>
      <c r="C28" s="47" t="s">
        <v>8</v>
      </c>
      <c r="D28"/>
      <c r="E28" t="s">
        <v>63</v>
      </c>
      <c r="F28">
        <v>121</v>
      </c>
      <c r="G28">
        <v>132</v>
      </c>
      <c r="H28">
        <v>143</v>
      </c>
      <c r="I28">
        <v>165</v>
      </c>
      <c r="J28">
        <v>154</v>
      </c>
      <c r="K28">
        <v>223</v>
      </c>
      <c r="L28">
        <v>141</v>
      </c>
      <c r="M28" s="49">
        <v>292.5</v>
      </c>
      <c r="N28" s="49">
        <v>292.5</v>
      </c>
      <c r="O28" s="49">
        <v>325</v>
      </c>
      <c r="P28" s="49">
        <v>325</v>
      </c>
      <c r="Q28" s="49">
        <v>325</v>
      </c>
      <c r="R28" s="50">
        <v>2640</v>
      </c>
      <c r="S28" s="51">
        <v>3900</v>
      </c>
      <c r="T28" s="51">
        <v>325</v>
      </c>
    </row>
    <row r="29" spans="2:21" ht="14.4" x14ac:dyDescent="0.3">
      <c r="B29" s="33" t="s">
        <v>25</v>
      </c>
      <c r="C29" s="47" t="s">
        <v>8</v>
      </c>
      <c r="D29"/>
      <c r="E29" t="s">
        <v>130</v>
      </c>
      <c r="F29">
        <v>411</v>
      </c>
      <c r="G29">
        <v>458</v>
      </c>
      <c r="H29">
        <v>505</v>
      </c>
      <c r="I29">
        <v>539</v>
      </c>
      <c r="J29">
        <v>632</v>
      </c>
      <c r="K29">
        <v>746</v>
      </c>
      <c r="L29">
        <v>644</v>
      </c>
      <c r="M29" s="49">
        <v>772.5</v>
      </c>
      <c r="N29" s="49">
        <v>772.5</v>
      </c>
      <c r="O29" s="49">
        <v>858.33333333333337</v>
      </c>
      <c r="P29" s="49">
        <v>858.33333333333337</v>
      </c>
      <c r="Q29" s="49">
        <v>858.33333333333337</v>
      </c>
      <c r="R29" s="50">
        <v>8060</v>
      </c>
      <c r="S29" s="51">
        <v>10300</v>
      </c>
      <c r="T29" s="51">
        <v>858.33333333333337</v>
      </c>
    </row>
    <row r="30" spans="2:21" ht="14.4" x14ac:dyDescent="0.3">
      <c r="B30" s="33">
        <v>0</v>
      </c>
      <c r="C30" s="47" t="s">
        <v>8</v>
      </c>
      <c r="D30" t="s">
        <v>131</v>
      </c>
      <c r="E30"/>
      <c r="F30">
        <v>6381</v>
      </c>
      <c r="G30">
        <v>6803</v>
      </c>
      <c r="H30">
        <v>8234</v>
      </c>
      <c r="I30">
        <v>8850</v>
      </c>
      <c r="J30">
        <v>10055</v>
      </c>
      <c r="K30">
        <v>11251</v>
      </c>
      <c r="L30">
        <v>9414</v>
      </c>
      <c r="M30" s="53">
        <v>11670</v>
      </c>
      <c r="N30" s="53">
        <v>11670</v>
      </c>
      <c r="O30" s="53">
        <v>12966.666666666668</v>
      </c>
      <c r="P30" s="53">
        <v>12966.666666666668</v>
      </c>
      <c r="Q30" s="53">
        <v>12966.666666666668</v>
      </c>
      <c r="R30" s="53">
        <v>123250</v>
      </c>
      <c r="S30" s="53">
        <v>155600</v>
      </c>
      <c r="T30" s="53">
        <v>12966.666666666666</v>
      </c>
    </row>
    <row r="31" spans="2:21" ht="14.4" x14ac:dyDescent="0.3">
      <c r="B31" s="33">
        <v>0</v>
      </c>
      <c r="C31" s="47" t="s">
        <v>8</v>
      </c>
      <c r="D31"/>
      <c r="E31"/>
      <c r="F31" s="54">
        <v>0.49210796915167099</v>
      </c>
      <c r="G31" s="54">
        <v>0.52465295629820052</v>
      </c>
      <c r="H31" s="54">
        <v>0.63501285347043701</v>
      </c>
      <c r="I31" s="54">
        <v>0.68251928020565555</v>
      </c>
      <c r="J31" s="54">
        <v>0.77544987146529565</v>
      </c>
      <c r="K31" s="54">
        <v>0.86768637532133686</v>
      </c>
      <c r="L31" s="54">
        <v>0.72601542416452447</v>
      </c>
      <c r="M31" s="54">
        <v>0.9</v>
      </c>
      <c r="N31" s="54">
        <v>0.9</v>
      </c>
      <c r="O31" s="54">
        <v>1.0000000000000002</v>
      </c>
      <c r="P31" s="54">
        <v>1.0000000000000002</v>
      </c>
      <c r="Q31" s="54">
        <v>1.0000000000000002</v>
      </c>
      <c r="R31" s="55"/>
      <c r="T31"/>
    </row>
    <row r="32" spans="2:21" ht="14.4" x14ac:dyDescent="0.3">
      <c r="D32"/>
      <c r="E32"/>
      <c r="F32"/>
      <c r="G32"/>
      <c r="H32"/>
      <c r="I32"/>
      <c r="J32"/>
      <c r="K32"/>
      <c r="L32"/>
      <c r="M32"/>
      <c r="N32" s="7"/>
      <c r="O32" s="7"/>
      <c r="P32" s="7"/>
      <c r="Q32" s="7"/>
      <c r="R32" s="55"/>
      <c r="T32"/>
    </row>
    <row r="33" spans="4:20" ht="14.4" x14ac:dyDescent="0.3">
      <c r="D33"/>
      <c r="E33"/>
      <c r="F33"/>
      <c r="G33"/>
      <c r="H33"/>
      <c r="I33"/>
      <c r="J33"/>
      <c r="K33"/>
      <c r="L33"/>
      <c r="M33"/>
      <c r="N33" s="7"/>
      <c r="O33" s="7"/>
      <c r="P33" s="7"/>
      <c r="Q33" s="7"/>
      <c r="R33" s="55"/>
      <c r="T33"/>
    </row>
    <row r="34" spans="4:20" ht="14.4" x14ac:dyDescent="0.3">
      <c r="D34" s="66" t="s">
        <v>113</v>
      </c>
      <c r="E34" s="4" t="s">
        <v>45</v>
      </c>
      <c r="F34"/>
      <c r="G34"/>
      <c r="H34"/>
      <c r="I34"/>
      <c r="J34"/>
      <c r="K34"/>
      <c r="L34"/>
      <c r="M34"/>
      <c r="N34" s="7"/>
      <c r="O34" s="7"/>
      <c r="P34" s="7"/>
      <c r="Q34" s="7"/>
      <c r="R34" s="55"/>
      <c r="T34"/>
    </row>
    <row r="35" spans="4:20" ht="15.6" x14ac:dyDescent="0.3">
      <c r="D35" s="66" t="s">
        <v>114</v>
      </c>
      <c r="E35" s="4" t="s">
        <v>115</v>
      </c>
      <c r="F35" s="56" t="s">
        <v>132</v>
      </c>
      <c r="N35" s="42"/>
    </row>
    <row r="36" spans="4:20" ht="14.4" x14ac:dyDescent="0.3">
      <c r="K36" s="44"/>
      <c r="L36" s="44"/>
      <c r="M36" s="44"/>
      <c r="N36"/>
      <c r="O36"/>
      <c r="P36"/>
      <c r="Q36"/>
      <c r="R36"/>
      <c r="S36"/>
    </row>
    <row r="37" spans="4:20" ht="14.4" x14ac:dyDescent="0.3">
      <c r="D37"/>
      <c r="E37"/>
      <c r="F37" t="s">
        <v>117</v>
      </c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4:20" ht="14.4" x14ac:dyDescent="0.3">
      <c r="D38" t="s">
        <v>120</v>
      </c>
      <c r="E38" t="s">
        <v>40</v>
      </c>
      <c r="F38" t="s">
        <v>121</v>
      </c>
      <c r="G38" t="s">
        <v>122</v>
      </c>
      <c r="H38" t="s">
        <v>123</v>
      </c>
      <c r="I38" t="s">
        <v>133</v>
      </c>
      <c r="J38" t="s">
        <v>134</v>
      </c>
      <c r="K38" t="s">
        <v>135</v>
      </c>
      <c r="L38" t="s">
        <v>136</v>
      </c>
      <c r="M38" t="s">
        <v>137</v>
      </c>
      <c r="N38" t="s">
        <v>138</v>
      </c>
      <c r="O38" t="s">
        <v>139</v>
      </c>
      <c r="P38" t="s">
        <v>140</v>
      </c>
      <c r="Q38" t="s">
        <v>141</v>
      </c>
      <c r="R38" s="1"/>
      <c r="S38" s="1"/>
      <c r="T38" s="66"/>
    </row>
    <row r="39" spans="4:20" ht="14.4" x14ac:dyDescent="0.3">
      <c r="D39" t="s">
        <v>97</v>
      </c>
      <c r="E39" t="s">
        <v>46</v>
      </c>
      <c r="F39">
        <v>51637.64</v>
      </c>
      <c r="G39">
        <v>58072.69</v>
      </c>
      <c r="H39">
        <v>59569.249999999993</v>
      </c>
      <c r="I39">
        <v>75530.429999999993</v>
      </c>
      <c r="J39">
        <v>87665.51999999999</v>
      </c>
      <c r="K39">
        <v>99978.6</v>
      </c>
      <c r="L39">
        <v>70223.58</v>
      </c>
      <c r="M39">
        <v>19227.060000000001</v>
      </c>
      <c r="N39"/>
      <c r="O39"/>
      <c r="P39"/>
      <c r="Q39"/>
      <c r="R39"/>
      <c r="S39"/>
    </row>
    <row r="40" spans="4:20" ht="14.4" x14ac:dyDescent="0.3">
      <c r="D40"/>
      <c r="E40" t="s">
        <v>47</v>
      </c>
      <c r="F40">
        <v>106654.97</v>
      </c>
      <c r="G40">
        <v>114229.05</v>
      </c>
      <c r="H40">
        <v>123372.09</v>
      </c>
      <c r="I40">
        <v>151086.37</v>
      </c>
      <c r="J40">
        <v>158926.56999999998</v>
      </c>
      <c r="K40">
        <v>176494.55000000002</v>
      </c>
      <c r="L40">
        <v>126617.73999999998</v>
      </c>
      <c r="M40">
        <v>39207</v>
      </c>
      <c r="N40"/>
      <c r="O40"/>
      <c r="P40"/>
      <c r="Q40"/>
      <c r="R40"/>
      <c r="S40"/>
    </row>
    <row r="41" spans="4:20" ht="14.4" x14ac:dyDescent="0.3">
      <c r="D41"/>
      <c r="E41" t="s">
        <v>49</v>
      </c>
      <c r="F41">
        <v>16056.26</v>
      </c>
      <c r="G41">
        <v>15940.09</v>
      </c>
      <c r="H41">
        <v>20661.36</v>
      </c>
      <c r="I41">
        <v>22433.24</v>
      </c>
      <c r="J41">
        <v>33635.51</v>
      </c>
      <c r="K41">
        <v>24709.25</v>
      </c>
      <c r="L41">
        <v>30719.58</v>
      </c>
      <c r="M41">
        <v>5612.18</v>
      </c>
      <c r="N41"/>
      <c r="O41"/>
      <c r="P41"/>
      <c r="Q41"/>
      <c r="R41"/>
      <c r="S41"/>
    </row>
    <row r="42" spans="4:20" ht="14.4" x14ac:dyDescent="0.3">
      <c r="D42"/>
      <c r="E42" t="s">
        <v>50</v>
      </c>
      <c r="F42">
        <v>43767.65</v>
      </c>
      <c r="G42">
        <v>53598.83</v>
      </c>
      <c r="H42">
        <v>57184.99</v>
      </c>
      <c r="I42">
        <v>60507.38</v>
      </c>
      <c r="J42">
        <v>70433.16</v>
      </c>
      <c r="K42">
        <v>73729.86</v>
      </c>
      <c r="L42">
        <v>75703.51999999999</v>
      </c>
      <c r="M42">
        <v>18581.689999999999</v>
      </c>
      <c r="N42"/>
      <c r="O42"/>
      <c r="P42"/>
      <c r="Q42"/>
      <c r="R42"/>
      <c r="S42"/>
    </row>
    <row r="43" spans="4:20" ht="14.4" x14ac:dyDescent="0.3">
      <c r="D43"/>
      <c r="E43" t="s">
        <v>51</v>
      </c>
      <c r="F43">
        <v>21304.17</v>
      </c>
      <c r="G43">
        <v>21395.22</v>
      </c>
      <c r="H43">
        <v>31905.33</v>
      </c>
      <c r="I43">
        <v>30988.829999999998</v>
      </c>
      <c r="J43">
        <v>27783.77</v>
      </c>
      <c r="K43">
        <v>22824.22</v>
      </c>
      <c r="L43">
        <v>19042.18</v>
      </c>
      <c r="M43">
        <v>6063.17</v>
      </c>
      <c r="N43"/>
      <c r="O43"/>
      <c r="P43"/>
      <c r="Q43"/>
      <c r="R43"/>
      <c r="S43"/>
    </row>
    <row r="44" spans="4:20" ht="14.4" x14ac:dyDescent="0.3">
      <c r="D44"/>
      <c r="E44" t="s">
        <v>52</v>
      </c>
      <c r="F44">
        <v>47759.990000000005</v>
      </c>
      <c r="G44">
        <v>39879.879999999997</v>
      </c>
      <c r="H44">
        <v>45136.959999999999</v>
      </c>
      <c r="I44">
        <v>63760.87</v>
      </c>
      <c r="J44">
        <v>65151.700000000004</v>
      </c>
      <c r="K44">
        <v>60728</v>
      </c>
      <c r="L44">
        <v>80646.930000000008</v>
      </c>
      <c r="M44">
        <v>19306.16</v>
      </c>
      <c r="N44"/>
      <c r="O44"/>
      <c r="P44"/>
      <c r="Q44"/>
      <c r="R44"/>
      <c r="S44"/>
    </row>
    <row r="45" spans="4:20" ht="14.4" x14ac:dyDescent="0.3">
      <c r="D45"/>
      <c r="E45" t="s">
        <v>53</v>
      </c>
      <c r="F45">
        <v>74571.210000000006</v>
      </c>
      <c r="G45">
        <v>69146.040000000008</v>
      </c>
      <c r="H45">
        <v>83744.539999999994</v>
      </c>
      <c r="I45">
        <v>82582.430000000008</v>
      </c>
      <c r="J45">
        <v>111547.3</v>
      </c>
      <c r="K45">
        <v>125537.59</v>
      </c>
      <c r="L45">
        <v>98152.340000000011</v>
      </c>
      <c r="M45">
        <v>28348.909999999996</v>
      </c>
      <c r="N45"/>
      <c r="O45"/>
      <c r="P45"/>
      <c r="Q45"/>
      <c r="R45"/>
      <c r="S45"/>
    </row>
    <row r="46" spans="4:20" ht="14.4" x14ac:dyDescent="0.3">
      <c r="D46"/>
      <c r="E46" t="s">
        <v>54</v>
      </c>
      <c r="F46">
        <v>6843.84</v>
      </c>
      <c r="G46">
        <v>6706.4599999999991</v>
      </c>
      <c r="H46">
        <v>11326.4</v>
      </c>
      <c r="I46">
        <v>10967.93</v>
      </c>
      <c r="J46">
        <v>16533.970000000005</v>
      </c>
      <c r="K46">
        <v>28728.440000000002</v>
      </c>
      <c r="L46">
        <v>18093.560000000001</v>
      </c>
      <c r="M46">
        <v>3841.71</v>
      </c>
      <c r="N46"/>
      <c r="O46"/>
      <c r="P46"/>
      <c r="Q46"/>
      <c r="R46"/>
      <c r="S46"/>
    </row>
    <row r="47" spans="4:20" ht="14.4" x14ac:dyDescent="0.3">
      <c r="D47"/>
      <c r="E47" t="s">
        <v>55</v>
      </c>
      <c r="F47">
        <v>54397.380000000005</v>
      </c>
      <c r="G47">
        <v>54492.17</v>
      </c>
      <c r="H47">
        <v>66583.009999999995</v>
      </c>
      <c r="I47">
        <v>62424.990000000005</v>
      </c>
      <c r="J47">
        <v>70486.180000000008</v>
      </c>
      <c r="K47">
        <v>89025.75</v>
      </c>
      <c r="L47">
        <v>68200.34</v>
      </c>
      <c r="M47">
        <v>13077.87</v>
      </c>
      <c r="N47"/>
      <c r="O47"/>
      <c r="P47"/>
      <c r="Q47"/>
      <c r="R47"/>
      <c r="S47"/>
    </row>
    <row r="48" spans="4:20" ht="14.4" x14ac:dyDescent="0.3">
      <c r="D48"/>
      <c r="E48" t="s">
        <v>56</v>
      </c>
      <c r="F48">
        <v>55595.409999999996</v>
      </c>
      <c r="G48">
        <v>83755.759999999995</v>
      </c>
      <c r="H48">
        <v>95052.700000000012</v>
      </c>
      <c r="I48">
        <v>92917.48</v>
      </c>
      <c r="J48">
        <v>103307.8</v>
      </c>
      <c r="K48">
        <v>124722.56000000001</v>
      </c>
      <c r="L48">
        <v>109034.49999999999</v>
      </c>
      <c r="M48">
        <v>30318.58</v>
      </c>
      <c r="N48"/>
      <c r="O48"/>
      <c r="P48"/>
      <c r="Q48"/>
      <c r="R48"/>
      <c r="S48"/>
    </row>
    <row r="49" spans="4:19" ht="14.4" x14ac:dyDescent="0.3">
      <c r="D49"/>
      <c r="E49" t="s">
        <v>58</v>
      </c>
      <c r="F49">
        <v>54900.160000000003</v>
      </c>
      <c r="G49">
        <v>57092.02</v>
      </c>
      <c r="H49">
        <v>81911.840000000011</v>
      </c>
      <c r="I49">
        <v>75384.829999999987</v>
      </c>
      <c r="J49">
        <v>67781.39</v>
      </c>
      <c r="K49">
        <v>89712.11</v>
      </c>
      <c r="L49">
        <v>86728.19</v>
      </c>
      <c r="M49">
        <v>21999.14</v>
      </c>
      <c r="N49"/>
      <c r="O49"/>
      <c r="P49"/>
      <c r="Q49"/>
      <c r="R49"/>
      <c r="S49"/>
    </row>
    <row r="50" spans="4:19" ht="14.4" x14ac:dyDescent="0.3">
      <c r="D50"/>
      <c r="E50" t="s">
        <v>59</v>
      </c>
      <c r="F50">
        <v>116357.72</v>
      </c>
      <c r="G50">
        <v>102590.2</v>
      </c>
      <c r="H50">
        <v>121609.93999999999</v>
      </c>
      <c r="I50">
        <v>141314.83000000002</v>
      </c>
      <c r="J50">
        <v>157634.32999999999</v>
      </c>
      <c r="K50">
        <v>175479.1</v>
      </c>
      <c r="L50">
        <v>132552.59</v>
      </c>
      <c r="M50">
        <v>35240.42</v>
      </c>
      <c r="N50"/>
      <c r="O50"/>
      <c r="P50"/>
      <c r="Q50"/>
      <c r="R50"/>
      <c r="S50"/>
    </row>
    <row r="51" spans="4:19" ht="14.4" x14ac:dyDescent="0.3">
      <c r="D51"/>
      <c r="E51" t="s">
        <v>60</v>
      </c>
      <c r="F51">
        <v>6826.25</v>
      </c>
      <c r="G51">
        <v>5425.2100000000009</v>
      </c>
      <c r="H51">
        <v>11587.99</v>
      </c>
      <c r="I51">
        <v>11762.7</v>
      </c>
      <c r="J51">
        <v>11569.4</v>
      </c>
      <c r="K51">
        <v>12603.08</v>
      </c>
      <c r="L51">
        <v>12433.189999999999</v>
      </c>
      <c r="M51">
        <v>2777.54</v>
      </c>
      <c r="N51"/>
      <c r="O51"/>
      <c r="P51"/>
      <c r="Q51"/>
      <c r="R51"/>
      <c r="S51"/>
    </row>
    <row r="52" spans="4:19" ht="14.4" x14ac:dyDescent="0.3">
      <c r="D52"/>
      <c r="E52" t="s">
        <v>61</v>
      </c>
      <c r="F52">
        <v>16288.75</v>
      </c>
      <c r="G52">
        <v>19369.620000000003</v>
      </c>
      <c r="H52">
        <v>28130.84</v>
      </c>
      <c r="I52">
        <v>18591.77</v>
      </c>
      <c r="J52">
        <v>24563.56</v>
      </c>
      <c r="K52">
        <v>20069.39</v>
      </c>
      <c r="L52">
        <v>25301.589999999997</v>
      </c>
      <c r="M52">
        <v>5070.119999999999</v>
      </c>
      <c r="N52"/>
      <c r="O52"/>
      <c r="P52"/>
      <c r="Q52"/>
      <c r="R52"/>
      <c r="S52"/>
    </row>
    <row r="53" spans="4:19" ht="14.4" x14ac:dyDescent="0.3">
      <c r="D53"/>
      <c r="E53" t="s">
        <v>62</v>
      </c>
      <c r="F53">
        <v>103246.16999999998</v>
      </c>
      <c r="G53">
        <v>114882.34</v>
      </c>
      <c r="H53">
        <v>155794.02999999997</v>
      </c>
      <c r="I53">
        <v>157461.74</v>
      </c>
      <c r="J53">
        <v>185904.00999999998</v>
      </c>
      <c r="K53">
        <v>208915.74</v>
      </c>
      <c r="L53">
        <v>179254.68000000002</v>
      </c>
      <c r="M53">
        <v>44554.81</v>
      </c>
      <c r="N53"/>
      <c r="O53"/>
      <c r="P53"/>
      <c r="Q53"/>
      <c r="R53"/>
      <c r="S53"/>
    </row>
    <row r="54" spans="4:19" ht="14.4" x14ac:dyDescent="0.3">
      <c r="D54"/>
      <c r="E54" t="s">
        <v>63</v>
      </c>
      <c r="F54">
        <v>14530.98</v>
      </c>
      <c r="G54">
        <v>22273.690000000002</v>
      </c>
      <c r="H54">
        <v>22681.75</v>
      </c>
      <c r="I54">
        <v>23432.489999999998</v>
      </c>
      <c r="J54">
        <v>18720.72</v>
      </c>
      <c r="K54">
        <v>27213.52</v>
      </c>
      <c r="L54">
        <v>17171.250000000004</v>
      </c>
      <c r="M54">
        <v>3841.8399999999997</v>
      </c>
      <c r="N54"/>
      <c r="O54"/>
      <c r="P54"/>
      <c r="Q54"/>
      <c r="R54"/>
      <c r="S54"/>
    </row>
    <row r="55" spans="4:19" ht="14.4" x14ac:dyDescent="0.3">
      <c r="D55"/>
      <c r="E55" t="s">
        <v>130</v>
      </c>
      <c r="F55">
        <v>41657.69</v>
      </c>
      <c r="G55">
        <v>45549.82</v>
      </c>
      <c r="H55">
        <v>49722.080000000002</v>
      </c>
      <c r="I55">
        <v>57527.519999999997</v>
      </c>
      <c r="J55">
        <v>63337.84</v>
      </c>
      <c r="K55">
        <v>69763.72</v>
      </c>
      <c r="L55">
        <v>70105.100000000006</v>
      </c>
      <c r="M55">
        <v>14744.109999999999</v>
      </c>
      <c r="N55"/>
      <c r="O55"/>
      <c r="P55"/>
      <c r="Q55"/>
      <c r="R55"/>
      <c r="S55"/>
    </row>
    <row r="56" spans="4:19" ht="14.4" x14ac:dyDescent="0.3">
      <c r="D56" t="s">
        <v>131</v>
      </c>
      <c r="E56"/>
      <c r="F56">
        <v>832396.24</v>
      </c>
      <c r="G56">
        <v>884399.09</v>
      </c>
      <c r="H56">
        <v>1065975.1000000001</v>
      </c>
      <c r="I56">
        <v>1138675.8299999998</v>
      </c>
      <c r="J56">
        <v>1274982.7300000002</v>
      </c>
      <c r="K56">
        <v>1430235.48</v>
      </c>
      <c r="L56">
        <v>1219980.8599999999</v>
      </c>
      <c r="M56">
        <v>311812.31</v>
      </c>
      <c r="N56"/>
      <c r="O56"/>
      <c r="P56"/>
      <c r="Q56"/>
      <c r="R56"/>
      <c r="S56"/>
    </row>
    <row r="57" spans="4:19" ht="14.4" x14ac:dyDescent="0.3"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4:19" ht="14.4" x14ac:dyDescent="0.3"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4:19" ht="14.4" x14ac:dyDescent="0.3">
      <c r="D59"/>
      <c r="E59"/>
      <c r="F59"/>
      <c r="G59"/>
      <c r="H59"/>
      <c r="I59"/>
      <c r="J59"/>
      <c r="K59"/>
      <c r="L59"/>
      <c r="M59"/>
      <c r="N59" s="7"/>
      <c r="O59" s="7"/>
      <c r="P59" s="7"/>
      <c r="Q59" s="7"/>
      <c r="R59" s="55"/>
    </row>
    <row r="60" spans="4:19" ht="15.6" x14ac:dyDescent="0.3">
      <c r="D60" s="37" t="s">
        <v>113</v>
      </c>
      <c r="E60" s="37" t="s">
        <v>45</v>
      </c>
      <c r="F60" s="56" t="s">
        <v>142</v>
      </c>
      <c r="N60"/>
      <c r="O60"/>
      <c r="P60"/>
      <c r="Q60"/>
      <c r="R60"/>
      <c r="S60"/>
    </row>
    <row r="61" spans="4:19" ht="14.4" x14ac:dyDescent="0.3">
      <c r="D61" s="57" t="s">
        <v>120</v>
      </c>
      <c r="E61" s="57" t="s">
        <v>40</v>
      </c>
      <c r="F61" s="57" t="s">
        <v>143</v>
      </c>
      <c r="G61" s="57" t="s">
        <v>144</v>
      </c>
      <c r="H61" s="57" t="s">
        <v>145</v>
      </c>
      <c r="I61" s="57" t="s">
        <v>146</v>
      </c>
      <c r="J61" s="57" t="s">
        <v>147</v>
      </c>
      <c r="K61" s="57" t="s">
        <v>148</v>
      </c>
      <c r="L61" s="57" t="s">
        <v>149</v>
      </c>
      <c r="M61" s="57" t="s">
        <v>150</v>
      </c>
      <c r="N61" s="57" t="s">
        <v>151</v>
      </c>
      <c r="O61" s="57" t="s">
        <v>152</v>
      </c>
      <c r="P61" s="58" t="s">
        <v>153</v>
      </c>
      <c r="Q61" s="59" t="s">
        <v>154</v>
      </c>
      <c r="R61"/>
      <c r="S61"/>
    </row>
    <row r="62" spans="4:19" ht="14.4" x14ac:dyDescent="0.3">
      <c r="D62" s="4" t="s">
        <v>97</v>
      </c>
      <c r="E62" s="4" t="s">
        <v>46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/>
      <c r="S62"/>
    </row>
    <row r="63" spans="4:19" ht="14.4" x14ac:dyDescent="0.3">
      <c r="E63" s="4" t="s">
        <v>47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/>
      <c r="S63"/>
    </row>
    <row r="64" spans="4:19" ht="14.4" x14ac:dyDescent="0.3">
      <c r="E64" s="4" t="s">
        <v>49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/>
      <c r="S64"/>
    </row>
    <row r="65" spans="4:19" ht="14.4" x14ac:dyDescent="0.3">
      <c r="E65" s="4" t="s">
        <v>50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/>
      <c r="S65"/>
    </row>
    <row r="66" spans="4:19" ht="14.4" x14ac:dyDescent="0.3">
      <c r="E66" s="4" t="s">
        <v>51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/>
      <c r="S66"/>
    </row>
    <row r="67" spans="4:19" ht="14.4" x14ac:dyDescent="0.3">
      <c r="E67" s="4" t="s">
        <v>52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/>
      <c r="S67"/>
    </row>
    <row r="68" spans="4:19" ht="14.4" x14ac:dyDescent="0.3">
      <c r="E68" s="4" t="s">
        <v>53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/>
      <c r="S68"/>
    </row>
    <row r="69" spans="4:19" ht="14.4" x14ac:dyDescent="0.3">
      <c r="E69" s="4" t="s">
        <v>54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/>
      <c r="S69"/>
    </row>
    <row r="70" spans="4:19" ht="14.4" x14ac:dyDescent="0.3">
      <c r="E70" s="4" t="s">
        <v>55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/>
      <c r="S70"/>
    </row>
    <row r="71" spans="4:19" ht="14.4" x14ac:dyDescent="0.3">
      <c r="E71" s="4" t="s">
        <v>56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/>
      <c r="S71"/>
    </row>
    <row r="72" spans="4:19" ht="14.4" x14ac:dyDescent="0.3">
      <c r="E72" s="4" t="s">
        <v>58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/>
      <c r="S72"/>
    </row>
    <row r="73" spans="4:19" ht="14.4" x14ac:dyDescent="0.3">
      <c r="E73" s="4" t="s">
        <v>59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/>
      <c r="S73"/>
    </row>
    <row r="74" spans="4:19" ht="14.4" x14ac:dyDescent="0.3">
      <c r="E74" s="4" t="s">
        <v>60</v>
      </c>
      <c r="F74" s="48">
        <v>0</v>
      </c>
      <c r="G74" s="48">
        <v>0</v>
      </c>
      <c r="H74" s="48">
        <v>0</v>
      </c>
      <c r="I74" s="48">
        <v>0</v>
      </c>
      <c r="J74" s="48">
        <v>240</v>
      </c>
      <c r="K74" s="48">
        <v>840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/>
      <c r="S74"/>
    </row>
    <row r="75" spans="4:19" ht="14.4" x14ac:dyDescent="0.3">
      <c r="E75" s="4" t="s">
        <v>61</v>
      </c>
      <c r="F75" s="48">
        <v>0</v>
      </c>
      <c r="G75" s="48">
        <v>0</v>
      </c>
      <c r="H75" s="48">
        <v>180</v>
      </c>
      <c r="I75" s="48">
        <v>90</v>
      </c>
      <c r="J75" s="48">
        <v>90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/>
      <c r="S75"/>
    </row>
    <row r="76" spans="4:19" ht="14.4" x14ac:dyDescent="0.3">
      <c r="E76" s="4" t="s">
        <v>62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/>
      <c r="S76"/>
    </row>
    <row r="77" spans="4:19" ht="14.4" x14ac:dyDescent="0.3">
      <c r="E77" s="4" t="s">
        <v>63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/>
      <c r="S77"/>
    </row>
    <row r="78" spans="4:19" ht="14.4" x14ac:dyDescent="0.3">
      <c r="E78" s="4" t="s">
        <v>130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/>
      <c r="S78"/>
    </row>
    <row r="79" spans="4:19" ht="14.4" x14ac:dyDescent="0.3">
      <c r="D79" s="52" t="s">
        <v>131</v>
      </c>
      <c r="E79" s="52"/>
      <c r="F79" s="52">
        <v>0</v>
      </c>
      <c r="G79" s="52">
        <v>0</v>
      </c>
      <c r="H79" s="52">
        <v>180</v>
      </c>
      <c r="I79" s="52">
        <v>90</v>
      </c>
      <c r="J79" s="52">
        <v>330</v>
      </c>
      <c r="K79" s="52">
        <v>840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/>
      <c r="S79"/>
    </row>
    <row r="80" spans="4:19" ht="14.4" x14ac:dyDescent="0.3">
      <c r="D80"/>
      <c r="E80"/>
      <c r="F80"/>
      <c r="G80"/>
      <c r="H80"/>
      <c r="I80"/>
      <c r="J80"/>
      <c r="K80"/>
      <c r="L80"/>
      <c r="M80"/>
      <c r="N80" s="7"/>
      <c r="O80" s="7"/>
      <c r="P80" s="7"/>
      <c r="Q80" s="7"/>
      <c r="R80" s="55"/>
    </row>
    <row r="81" spans="2:22" ht="15.6" x14ac:dyDescent="0.3">
      <c r="D81"/>
      <c r="E81"/>
      <c r="F81"/>
      <c r="G81"/>
      <c r="H81"/>
      <c r="I81"/>
      <c r="J81"/>
      <c r="K81"/>
      <c r="L81"/>
      <c r="M81"/>
      <c r="N81" s="42" t="s">
        <v>155</v>
      </c>
    </row>
    <row r="82" spans="2:22" ht="14.4" x14ac:dyDescent="0.3">
      <c r="D82"/>
      <c r="E82"/>
      <c r="F82"/>
      <c r="G82"/>
      <c r="H82"/>
      <c r="I82"/>
      <c r="J82"/>
      <c r="K82"/>
      <c r="L82"/>
      <c r="M82"/>
      <c r="N82" s="44"/>
      <c r="O82" s="44"/>
      <c r="P82" s="44"/>
      <c r="Q82" s="44"/>
      <c r="R82" s="45" t="s">
        <v>156</v>
      </c>
      <c r="S82" s="46" t="s">
        <v>156</v>
      </c>
      <c r="T82" s="46" t="s">
        <v>156</v>
      </c>
      <c r="V82" s="60" t="s">
        <v>157</v>
      </c>
    </row>
    <row r="83" spans="2:22" ht="15.6" x14ac:dyDescent="0.3">
      <c r="D83" s="37" t="s">
        <v>158</v>
      </c>
      <c r="E83" s="37"/>
      <c r="F83" s="56"/>
      <c r="N83" s="5"/>
      <c r="O83" s="5"/>
      <c r="P83" s="5"/>
      <c r="Q83" s="5"/>
      <c r="R83" s="45" t="s">
        <v>118</v>
      </c>
      <c r="S83" s="46" t="s">
        <v>119</v>
      </c>
      <c r="T83" s="46" t="s">
        <v>119</v>
      </c>
      <c r="V83" s="146" t="s">
        <v>159</v>
      </c>
    </row>
    <row r="84" spans="2:22" x14ac:dyDescent="0.3">
      <c r="D84" s="57" t="s">
        <v>120</v>
      </c>
      <c r="E84" s="57" t="s">
        <v>40</v>
      </c>
      <c r="F84" s="5" t="s">
        <v>98</v>
      </c>
      <c r="G84" s="5" t="s">
        <v>99</v>
      </c>
      <c r="H84" s="5" t="s">
        <v>100</v>
      </c>
      <c r="I84" s="5" t="s">
        <v>101</v>
      </c>
      <c r="J84" s="5" t="s">
        <v>102</v>
      </c>
      <c r="K84" s="5" t="s">
        <v>103</v>
      </c>
      <c r="L84" s="5" t="s">
        <v>104</v>
      </c>
      <c r="M84" s="5" t="s">
        <v>105</v>
      </c>
      <c r="N84" s="5" t="s">
        <v>106</v>
      </c>
      <c r="O84" s="5" t="s">
        <v>107</v>
      </c>
      <c r="P84" s="5" t="s">
        <v>108</v>
      </c>
      <c r="Q84" s="5" t="s">
        <v>109</v>
      </c>
      <c r="R84" s="45" t="s">
        <v>127</v>
      </c>
      <c r="S84" s="46" t="s">
        <v>10</v>
      </c>
      <c r="T84" s="46" t="s">
        <v>128</v>
      </c>
      <c r="V84" s="146"/>
    </row>
    <row r="85" spans="2:22" x14ac:dyDescent="0.3">
      <c r="B85" s="33" t="s">
        <v>46</v>
      </c>
      <c r="C85" s="33" t="s">
        <v>6</v>
      </c>
      <c r="D85" s="4" t="s">
        <v>97</v>
      </c>
      <c r="E85" s="4" t="s">
        <v>46</v>
      </c>
      <c r="F85" s="48">
        <v>51637.64</v>
      </c>
      <c r="G85" s="48">
        <v>58072.69</v>
      </c>
      <c r="H85" s="48">
        <v>59569.249999999993</v>
      </c>
      <c r="I85" s="48">
        <v>75530.429999999993</v>
      </c>
      <c r="J85" s="48">
        <v>87665.51999999999</v>
      </c>
      <c r="K85" s="48">
        <v>99978.6</v>
      </c>
      <c r="L85" s="48">
        <v>70223.58</v>
      </c>
      <c r="M85" s="49">
        <v>97544.557498317896</v>
      </c>
      <c r="N85" s="49">
        <v>97544.557498317896</v>
      </c>
      <c r="O85" s="49">
        <v>108382.84166479766</v>
      </c>
      <c r="P85" s="49">
        <v>108382.84166479766</v>
      </c>
      <c r="Q85" s="49">
        <v>108382.84166479766</v>
      </c>
      <c r="R85" s="50">
        <v>1023000</v>
      </c>
      <c r="S85" s="51">
        <v>1293000</v>
      </c>
      <c r="T85" s="51">
        <v>107750</v>
      </c>
      <c r="V85" s="7">
        <v>-222000</v>
      </c>
    </row>
    <row r="86" spans="2:22" x14ac:dyDescent="0.3">
      <c r="B86" s="33" t="s">
        <v>47</v>
      </c>
      <c r="C86" s="33" t="s">
        <v>6</v>
      </c>
      <c r="E86" s="4" t="s">
        <v>47</v>
      </c>
      <c r="F86" s="48">
        <v>106654.97</v>
      </c>
      <c r="G86" s="48">
        <v>114229.05</v>
      </c>
      <c r="H86" s="48">
        <v>123372.09</v>
      </c>
      <c r="I86" s="48">
        <v>151086.37</v>
      </c>
      <c r="J86" s="48">
        <v>158926.56999999998</v>
      </c>
      <c r="K86" s="48">
        <v>176494.55000000002</v>
      </c>
      <c r="L86" s="48">
        <v>126617.73999999998</v>
      </c>
      <c r="M86" s="49">
        <v>189361.78038506149</v>
      </c>
      <c r="N86" s="49">
        <v>189361.78038506149</v>
      </c>
      <c r="O86" s="49">
        <v>210401.97820562386</v>
      </c>
      <c r="P86" s="49">
        <v>210401.97820562386</v>
      </c>
      <c r="Q86" s="49">
        <v>210401.97820562386</v>
      </c>
      <c r="R86" s="50">
        <v>1967000</v>
      </c>
      <c r="S86" s="51">
        <v>2091000</v>
      </c>
      <c r="T86" s="51">
        <v>174250</v>
      </c>
      <c r="V86" s="7">
        <v>-21000</v>
      </c>
    </row>
    <row r="87" spans="2:22" x14ac:dyDescent="0.3">
      <c r="B87" s="33" t="s">
        <v>49</v>
      </c>
      <c r="C87" s="33" t="s">
        <v>6</v>
      </c>
      <c r="E87" s="4" t="s">
        <v>49</v>
      </c>
      <c r="F87" s="48">
        <v>16056.26</v>
      </c>
      <c r="G87" s="48">
        <v>15940.09</v>
      </c>
      <c r="H87" s="48">
        <v>20661.36</v>
      </c>
      <c r="I87" s="48">
        <v>22433.24</v>
      </c>
      <c r="J87" s="48">
        <v>33635.51</v>
      </c>
      <c r="K87" s="48">
        <v>24709.25</v>
      </c>
      <c r="L87" s="48">
        <v>30719.58</v>
      </c>
      <c r="M87" s="49">
        <v>27149.352990002117</v>
      </c>
      <c r="N87" s="49">
        <v>27149.352990002117</v>
      </c>
      <c r="O87" s="49">
        <v>30165.947766669022</v>
      </c>
      <c r="P87" s="49">
        <v>30165.947766669022</v>
      </c>
      <c r="Q87" s="49">
        <v>30165.947766669022</v>
      </c>
      <c r="R87" s="50">
        <v>309000</v>
      </c>
      <c r="S87" s="51">
        <v>340000</v>
      </c>
      <c r="T87" s="51">
        <v>28333.333333333332</v>
      </c>
      <c r="V87" s="7">
        <v>-29000</v>
      </c>
    </row>
    <row r="88" spans="2:22" x14ac:dyDescent="0.3">
      <c r="B88" s="33" t="s">
        <v>50</v>
      </c>
      <c r="C88" s="33" t="s">
        <v>6</v>
      </c>
      <c r="E88" s="4" t="s">
        <v>50</v>
      </c>
      <c r="F88" s="48">
        <v>43767.65</v>
      </c>
      <c r="G88" s="48">
        <v>53598.83</v>
      </c>
      <c r="H88" s="48">
        <v>57184.99</v>
      </c>
      <c r="I88" s="48">
        <v>60507.38</v>
      </c>
      <c r="J88" s="48">
        <v>70433.16</v>
      </c>
      <c r="K88" s="48">
        <v>73729.86</v>
      </c>
      <c r="L88" s="48">
        <v>75703.51999999999</v>
      </c>
      <c r="M88" s="49">
        <v>74913.932548170284</v>
      </c>
      <c r="N88" s="49">
        <v>74913.932548170284</v>
      </c>
      <c r="O88" s="49">
        <v>83237.70283130031</v>
      </c>
      <c r="P88" s="49">
        <v>83237.70283130031</v>
      </c>
      <c r="Q88" s="49">
        <v>83237.70283130031</v>
      </c>
      <c r="R88" s="50">
        <v>833000</v>
      </c>
      <c r="S88" s="51">
        <v>936000</v>
      </c>
      <c r="T88" s="51">
        <v>78000</v>
      </c>
      <c r="V88" s="7">
        <v>-87000</v>
      </c>
    </row>
    <row r="89" spans="2:22" x14ac:dyDescent="0.3">
      <c r="B89" s="33" t="s">
        <v>51</v>
      </c>
      <c r="C89" s="33" t="s">
        <v>6</v>
      </c>
      <c r="E89" s="4" t="s">
        <v>51</v>
      </c>
      <c r="F89" s="48">
        <v>21304.17</v>
      </c>
      <c r="G89" s="48">
        <v>21395.22</v>
      </c>
      <c r="H89" s="48">
        <v>31905.33</v>
      </c>
      <c r="I89" s="48">
        <v>30988.829999999998</v>
      </c>
      <c r="J89" s="48">
        <v>27783.77</v>
      </c>
      <c r="K89" s="48">
        <v>22824.22</v>
      </c>
      <c r="L89" s="48">
        <v>19042.18</v>
      </c>
      <c r="M89" s="49">
        <v>23057.233969601126</v>
      </c>
      <c r="N89" s="49">
        <v>23057.233969601126</v>
      </c>
      <c r="O89" s="49">
        <v>25619.148855112362</v>
      </c>
      <c r="P89" s="49">
        <v>25619.148855112362</v>
      </c>
      <c r="Q89" s="49">
        <v>25619.148855112362</v>
      </c>
      <c r="R89" s="50">
        <v>298000</v>
      </c>
      <c r="S89" s="51">
        <v>327000</v>
      </c>
      <c r="T89" s="51">
        <v>27250</v>
      </c>
      <c r="V89" s="7">
        <v>26000</v>
      </c>
    </row>
    <row r="90" spans="2:22" x14ac:dyDescent="0.3">
      <c r="B90" s="33" t="s">
        <v>52</v>
      </c>
      <c r="C90" s="33" t="s">
        <v>6</v>
      </c>
      <c r="E90" s="4" t="s">
        <v>52</v>
      </c>
      <c r="F90" s="48">
        <v>47759.990000000005</v>
      </c>
      <c r="G90" s="48">
        <v>39879.879999999997</v>
      </c>
      <c r="H90" s="48">
        <v>45136.959999999999</v>
      </c>
      <c r="I90" s="48">
        <v>63760.87</v>
      </c>
      <c r="J90" s="48">
        <v>65151.700000000004</v>
      </c>
      <c r="K90" s="48">
        <v>60728</v>
      </c>
      <c r="L90" s="48">
        <v>80646.930000000008</v>
      </c>
      <c r="M90" s="49">
        <v>68044.676470574501</v>
      </c>
      <c r="N90" s="49">
        <v>68044.676470574501</v>
      </c>
      <c r="O90" s="49">
        <v>75605.196078416106</v>
      </c>
      <c r="P90" s="49">
        <v>75605.196078416106</v>
      </c>
      <c r="Q90" s="49">
        <v>75605.196078416106</v>
      </c>
      <c r="R90" s="50">
        <v>766000</v>
      </c>
      <c r="S90" s="51">
        <v>818000</v>
      </c>
      <c r="T90" s="51">
        <v>68166.666666666672</v>
      </c>
      <c r="V90" s="7">
        <v>-50000</v>
      </c>
    </row>
    <row r="91" spans="2:22" x14ac:dyDescent="0.3">
      <c r="B91" s="33" t="s">
        <v>53</v>
      </c>
      <c r="C91" s="33" t="s">
        <v>6</v>
      </c>
      <c r="E91" s="4" t="s">
        <v>53</v>
      </c>
      <c r="F91" s="48">
        <v>74571.210000000006</v>
      </c>
      <c r="G91" s="48">
        <v>69146.040000000008</v>
      </c>
      <c r="H91" s="48">
        <v>83744.539999999994</v>
      </c>
      <c r="I91" s="48">
        <v>82582.430000000008</v>
      </c>
      <c r="J91" s="48">
        <v>111547.3</v>
      </c>
      <c r="K91" s="48">
        <v>125537.59</v>
      </c>
      <c r="L91" s="48">
        <v>98152.340000000011</v>
      </c>
      <c r="M91" s="49">
        <v>150979.70999353263</v>
      </c>
      <c r="N91" s="49">
        <v>150979.70999353263</v>
      </c>
      <c r="O91" s="49">
        <v>167755.2333261474</v>
      </c>
      <c r="P91" s="49">
        <v>167755.2333261474</v>
      </c>
      <c r="Q91" s="49">
        <v>167755.2333261474</v>
      </c>
      <c r="R91" s="50">
        <v>1451000</v>
      </c>
      <c r="S91" s="51">
        <v>1754000</v>
      </c>
      <c r="T91" s="51">
        <v>146166.66666666666</v>
      </c>
      <c r="V91" s="7">
        <v>-219000</v>
      </c>
    </row>
    <row r="92" spans="2:22" x14ac:dyDescent="0.3">
      <c r="B92" s="33" t="s">
        <v>54</v>
      </c>
      <c r="C92" s="33" t="s">
        <v>6</v>
      </c>
      <c r="E92" s="4" t="s">
        <v>54</v>
      </c>
      <c r="F92" s="48">
        <v>6843.84</v>
      </c>
      <c r="G92" s="48">
        <v>6706.4599999999991</v>
      </c>
      <c r="H92" s="48">
        <v>11326.4</v>
      </c>
      <c r="I92" s="48">
        <v>10967.93</v>
      </c>
      <c r="J92" s="48">
        <v>16533.970000000005</v>
      </c>
      <c r="K92" s="48">
        <v>28728.440000000002</v>
      </c>
      <c r="L92" s="48">
        <v>18093.560000000001</v>
      </c>
      <c r="M92" s="49">
        <v>19465.124311704953</v>
      </c>
      <c r="N92" s="49">
        <v>19465.124311704953</v>
      </c>
      <c r="O92" s="49">
        <v>21627.91590189439</v>
      </c>
      <c r="P92" s="49">
        <v>21627.91590189439</v>
      </c>
      <c r="Q92" s="49">
        <v>21627.91590189439</v>
      </c>
      <c r="R92" s="50">
        <v>203000</v>
      </c>
      <c r="S92" s="51">
        <v>221000</v>
      </c>
      <c r="T92" s="51">
        <v>18416.666666666668</v>
      </c>
      <c r="V92" s="7">
        <v>-13000</v>
      </c>
    </row>
    <row r="93" spans="2:22" x14ac:dyDescent="0.3">
      <c r="B93" s="33" t="s">
        <v>55</v>
      </c>
      <c r="C93" s="33" t="s">
        <v>6</v>
      </c>
      <c r="E93" s="4" t="s">
        <v>55</v>
      </c>
      <c r="F93" s="48">
        <v>54397.380000000005</v>
      </c>
      <c r="G93" s="48">
        <v>54492.17</v>
      </c>
      <c r="H93" s="48">
        <v>66583.009999999995</v>
      </c>
      <c r="I93" s="48">
        <v>62424.990000000005</v>
      </c>
      <c r="J93" s="48">
        <v>70486.180000000008</v>
      </c>
      <c r="K93" s="48">
        <v>89025.75</v>
      </c>
      <c r="L93" s="48">
        <v>68200.34</v>
      </c>
      <c r="M93" s="49">
        <v>52571.459655717481</v>
      </c>
      <c r="N93" s="49">
        <v>52571.459655717481</v>
      </c>
      <c r="O93" s="49">
        <v>58412.732950797203</v>
      </c>
      <c r="P93" s="49">
        <v>58412.732950797203</v>
      </c>
      <c r="Q93" s="49">
        <v>58412.732950797203</v>
      </c>
      <c r="R93" s="50">
        <v>746000</v>
      </c>
      <c r="S93" s="51">
        <v>644000</v>
      </c>
      <c r="T93" s="51">
        <v>53666.666666666664</v>
      </c>
      <c r="V93" s="7">
        <v>221000</v>
      </c>
    </row>
    <row r="94" spans="2:22" x14ac:dyDescent="0.3">
      <c r="B94" s="33" t="s">
        <v>56</v>
      </c>
      <c r="C94" s="33" t="s">
        <v>6</v>
      </c>
      <c r="E94" s="4" t="s">
        <v>56</v>
      </c>
      <c r="F94" s="48">
        <v>55595.409999999996</v>
      </c>
      <c r="G94" s="48">
        <v>83755.759999999995</v>
      </c>
      <c r="H94" s="48">
        <v>95052.700000000012</v>
      </c>
      <c r="I94" s="48">
        <v>92917.48</v>
      </c>
      <c r="J94" s="48">
        <v>103307.8</v>
      </c>
      <c r="K94" s="48">
        <v>124722.56000000001</v>
      </c>
      <c r="L94" s="48">
        <v>109034.49999999999</v>
      </c>
      <c r="M94" s="49">
        <v>191499.8196651694</v>
      </c>
      <c r="N94" s="49">
        <v>191499.8196651694</v>
      </c>
      <c r="O94" s="49">
        <v>212777.57740574377</v>
      </c>
      <c r="P94" s="49">
        <v>212777.57740574377</v>
      </c>
      <c r="Q94" s="49">
        <v>212777.57740574377</v>
      </c>
      <c r="R94" s="50">
        <v>1685000</v>
      </c>
      <c r="S94" s="51">
        <v>2388000</v>
      </c>
      <c r="T94" s="51">
        <v>199000</v>
      </c>
      <c r="V94" s="7">
        <v>-580000</v>
      </c>
    </row>
    <row r="95" spans="2:22" x14ac:dyDescent="0.3">
      <c r="B95" s="33" t="s">
        <v>58</v>
      </c>
      <c r="C95" s="33" t="s">
        <v>6</v>
      </c>
      <c r="E95" s="4" t="s">
        <v>58</v>
      </c>
      <c r="F95" s="48">
        <v>54900.160000000003</v>
      </c>
      <c r="G95" s="48">
        <v>57092.02</v>
      </c>
      <c r="H95" s="48">
        <v>81911.840000000011</v>
      </c>
      <c r="I95" s="48">
        <v>75384.829999999987</v>
      </c>
      <c r="J95" s="48">
        <v>67781.39</v>
      </c>
      <c r="K95" s="48">
        <v>89712.11</v>
      </c>
      <c r="L95" s="48">
        <v>86728.19</v>
      </c>
      <c r="M95" s="49">
        <v>99169.237274694213</v>
      </c>
      <c r="N95" s="49">
        <v>99169.237274694213</v>
      </c>
      <c r="O95" s="49">
        <v>110188.04141632692</v>
      </c>
      <c r="P95" s="49">
        <v>110188.04141632692</v>
      </c>
      <c r="Q95" s="49">
        <v>110188.04141632692</v>
      </c>
      <c r="R95" s="50">
        <v>1042000</v>
      </c>
      <c r="S95" s="51">
        <v>1252000</v>
      </c>
      <c r="T95" s="51">
        <v>104333.33333333333</v>
      </c>
      <c r="V95" s="7">
        <v>-178000</v>
      </c>
    </row>
    <row r="96" spans="2:22" x14ac:dyDescent="0.3">
      <c r="B96" s="33" t="s">
        <v>59</v>
      </c>
      <c r="C96" s="33" t="s">
        <v>6</v>
      </c>
      <c r="E96" s="4" t="s">
        <v>59</v>
      </c>
      <c r="F96" s="48">
        <v>116357.72</v>
      </c>
      <c r="G96" s="48">
        <v>102590.2</v>
      </c>
      <c r="H96" s="48">
        <v>121609.93999999999</v>
      </c>
      <c r="I96" s="48">
        <v>141314.83000000002</v>
      </c>
      <c r="J96" s="48">
        <v>157634.32999999999</v>
      </c>
      <c r="K96" s="48">
        <v>175479.1</v>
      </c>
      <c r="L96" s="48">
        <v>132552.59</v>
      </c>
      <c r="M96" s="49">
        <v>169558.06127277506</v>
      </c>
      <c r="N96" s="49">
        <v>169558.06127277506</v>
      </c>
      <c r="O96" s="49">
        <v>188397.84585863896</v>
      </c>
      <c r="P96" s="49">
        <v>188397.84585863896</v>
      </c>
      <c r="Q96" s="49">
        <v>188397.84585863896</v>
      </c>
      <c r="R96" s="50">
        <v>1852000</v>
      </c>
      <c r="S96" s="51">
        <v>2208000</v>
      </c>
      <c r="T96" s="51">
        <v>184000</v>
      </c>
      <c r="V96" s="7">
        <v>-284000</v>
      </c>
    </row>
    <row r="97" spans="2:22" x14ac:dyDescent="0.3">
      <c r="B97" s="33" t="s">
        <v>60</v>
      </c>
      <c r="C97" s="33" t="s">
        <v>6</v>
      </c>
      <c r="E97" s="4" t="s">
        <v>60</v>
      </c>
      <c r="F97" s="48">
        <v>6826.25</v>
      </c>
      <c r="G97" s="48">
        <v>5425.2100000000009</v>
      </c>
      <c r="H97" s="48">
        <v>11587.99</v>
      </c>
      <c r="I97" s="48">
        <v>11762.7</v>
      </c>
      <c r="J97" s="48">
        <v>11809.4</v>
      </c>
      <c r="K97" s="48">
        <v>13443.08</v>
      </c>
      <c r="L97" s="48">
        <v>12433.189999999999</v>
      </c>
      <c r="M97" s="49">
        <v>21789.715203827633</v>
      </c>
      <c r="N97" s="49">
        <v>21789.715203827633</v>
      </c>
      <c r="O97" s="49">
        <v>24210.794670919589</v>
      </c>
      <c r="P97" s="49">
        <v>24210.794670919589</v>
      </c>
      <c r="Q97" s="49">
        <v>24210.794670919589</v>
      </c>
      <c r="R97" s="50">
        <v>190000</v>
      </c>
      <c r="S97" s="51">
        <v>168000</v>
      </c>
      <c r="T97" s="51">
        <v>14000</v>
      </c>
      <c r="V97" s="7">
        <v>26000</v>
      </c>
    </row>
    <row r="98" spans="2:22" x14ac:dyDescent="0.3">
      <c r="B98" s="33" t="s">
        <v>61</v>
      </c>
      <c r="C98" s="33" t="s">
        <v>6</v>
      </c>
      <c r="E98" s="4" t="s">
        <v>61</v>
      </c>
      <c r="F98" s="48">
        <v>16288.75</v>
      </c>
      <c r="G98" s="48">
        <v>19369.620000000003</v>
      </c>
      <c r="H98" s="48">
        <v>28310.84</v>
      </c>
      <c r="I98" s="48">
        <v>18681.77</v>
      </c>
      <c r="J98" s="48">
        <v>24653.56</v>
      </c>
      <c r="K98" s="48">
        <v>20069.39</v>
      </c>
      <c r="L98" s="48">
        <v>25301.589999999997</v>
      </c>
      <c r="M98" s="49">
        <v>22860.630749387896</v>
      </c>
      <c r="N98" s="49">
        <v>22860.630749387896</v>
      </c>
      <c r="O98" s="49">
        <v>25400.700832653216</v>
      </c>
      <c r="P98" s="49">
        <v>25400.700832653216</v>
      </c>
      <c r="Q98" s="49">
        <v>25400.700832653216</v>
      </c>
      <c r="R98" s="50">
        <v>275000</v>
      </c>
      <c r="S98" s="51">
        <v>223000</v>
      </c>
      <c r="T98" s="51">
        <v>18583.333333333332</v>
      </c>
      <c r="V98" s="7">
        <v>95000</v>
      </c>
    </row>
    <row r="99" spans="2:22" x14ac:dyDescent="0.3">
      <c r="B99" s="33" t="s">
        <v>62</v>
      </c>
      <c r="C99" s="33" t="s">
        <v>6</v>
      </c>
      <c r="E99" s="4" t="s">
        <v>62</v>
      </c>
      <c r="F99" s="48">
        <v>103246.16999999998</v>
      </c>
      <c r="G99" s="48">
        <v>114882.34</v>
      </c>
      <c r="H99" s="48">
        <v>155794.02999999997</v>
      </c>
      <c r="I99" s="48">
        <v>157461.74</v>
      </c>
      <c r="J99" s="48">
        <v>185904.00999999998</v>
      </c>
      <c r="K99" s="48">
        <v>208915.74</v>
      </c>
      <c r="L99" s="48">
        <v>179254.68000000002</v>
      </c>
      <c r="M99" s="49">
        <v>202343.93880979528</v>
      </c>
      <c r="N99" s="49">
        <v>202343.93880979528</v>
      </c>
      <c r="O99" s="49">
        <v>224826.5986775503</v>
      </c>
      <c r="P99" s="49">
        <v>224826.5986775503</v>
      </c>
      <c r="Q99" s="49">
        <v>224826.5986775503</v>
      </c>
      <c r="R99" s="50">
        <v>2185000</v>
      </c>
      <c r="S99" s="51">
        <v>2377000</v>
      </c>
      <c r="T99" s="51">
        <v>198083.33333333334</v>
      </c>
      <c r="V99" s="7">
        <v>-129000</v>
      </c>
    </row>
    <row r="100" spans="2:22" x14ac:dyDescent="0.3">
      <c r="B100" s="33" t="s">
        <v>63</v>
      </c>
      <c r="C100" s="33" t="s">
        <v>6</v>
      </c>
      <c r="E100" s="4" t="s">
        <v>63</v>
      </c>
      <c r="F100" s="48">
        <v>14530.98</v>
      </c>
      <c r="G100" s="48">
        <v>22273.690000000002</v>
      </c>
      <c r="H100" s="48">
        <v>22681.75</v>
      </c>
      <c r="I100" s="48">
        <v>23432.489999999998</v>
      </c>
      <c r="J100" s="48">
        <v>18720.72</v>
      </c>
      <c r="K100" s="48">
        <v>27213.52</v>
      </c>
      <c r="L100" s="48">
        <v>17171.250000000004</v>
      </c>
      <c r="M100" s="49">
        <v>36367.4738289366</v>
      </c>
      <c r="N100" s="49">
        <v>36367.4738289366</v>
      </c>
      <c r="O100" s="49">
        <v>40408.304254373994</v>
      </c>
      <c r="P100" s="49">
        <v>40408.304254373994</v>
      </c>
      <c r="Q100" s="49">
        <v>40408.304254373994</v>
      </c>
      <c r="R100" s="50">
        <v>340000</v>
      </c>
      <c r="S100" s="51">
        <v>450000</v>
      </c>
      <c r="T100" s="51">
        <v>37500</v>
      </c>
      <c r="V100" s="7">
        <v>-86000</v>
      </c>
    </row>
    <row r="101" spans="2:22" x14ac:dyDescent="0.3">
      <c r="B101" s="33" t="s">
        <v>25</v>
      </c>
      <c r="C101" s="33" t="s">
        <v>6</v>
      </c>
      <c r="E101" s="4" t="s">
        <v>130</v>
      </c>
      <c r="F101" s="48">
        <v>41657.69</v>
      </c>
      <c r="G101" s="48">
        <v>45549.82</v>
      </c>
      <c r="H101" s="48">
        <v>49722.080000000002</v>
      </c>
      <c r="I101" s="48">
        <v>57527.519999999997</v>
      </c>
      <c r="J101" s="48">
        <v>63337.84</v>
      </c>
      <c r="K101" s="48">
        <v>69763.72</v>
      </c>
      <c r="L101" s="48">
        <v>70105.100000000006</v>
      </c>
      <c r="M101" s="49">
        <v>73603.200336926471</v>
      </c>
      <c r="N101" s="49">
        <v>73603.200336926471</v>
      </c>
      <c r="O101" s="49">
        <v>81781.333707696089</v>
      </c>
      <c r="P101" s="49">
        <v>81781.333707696089</v>
      </c>
      <c r="Q101" s="49">
        <v>81781.333707696089</v>
      </c>
      <c r="R101" s="50">
        <v>790000</v>
      </c>
      <c r="S101" s="51">
        <v>1004000</v>
      </c>
      <c r="T101" s="51">
        <v>83666.666666666672</v>
      </c>
      <c r="V101" s="7">
        <v>-195000</v>
      </c>
    </row>
    <row r="102" spans="2:22" x14ac:dyDescent="0.3">
      <c r="B102" s="33">
        <v>0</v>
      </c>
      <c r="D102" s="52" t="s">
        <v>131</v>
      </c>
      <c r="E102" s="52"/>
      <c r="F102" s="52">
        <v>832396.24</v>
      </c>
      <c r="G102" s="52">
        <v>884399.09</v>
      </c>
      <c r="H102" s="52">
        <v>1066155.1000000001</v>
      </c>
      <c r="I102" s="52">
        <v>1138765.8299999998</v>
      </c>
      <c r="J102" s="52">
        <v>1275312.7300000002</v>
      </c>
      <c r="K102" s="52">
        <v>1431075.48</v>
      </c>
      <c r="L102" s="52">
        <v>1219980.8599999999</v>
      </c>
      <c r="M102" s="52">
        <v>1520279.9049641953</v>
      </c>
      <c r="N102" s="52">
        <v>1520279.9049641953</v>
      </c>
      <c r="O102" s="53">
        <v>1689199.8944046611</v>
      </c>
      <c r="P102" s="53">
        <v>1689199.8944046611</v>
      </c>
      <c r="Q102" s="53">
        <v>1689199.8944046611</v>
      </c>
      <c r="R102" s="53">
        <f>SUM(R85:R101)</f>
        <v>15955000</v>
      </c>
      <c r="S102" s="53">
        <v>18494000</v>
      </c>
      <c r="T102" s="53">
        <v>1541166.6666666665</v>
      </c>
      <c r="V102" s="55">
        <v>-1725000</v>
      </c>
    </row>
    <row r="103" spans="2:22" ht="14.4" x14ac:dyDescent="0.3">
      <c r="B103" s="33">
        <v>0</v>
      </c>
      <c r="D103"/>
      <c r="E103"/>
      <c r="F103"/>
      <c r="G103"/>
      <c r="H103"/>
      <c r="I103"/>
      <c r="J103"/>
      <c r="K103"/>
      <c r="L103"/>
      <c r="M103"/>
      <c r="N103" s="7"/>
      <c r="O103" s="7"/>
      <c r="P103" s="7"/>
      <c r="Q103" s="7"/>
      <c r="R103" s="55"/>
    </row>
    <row r="104" spans="2:22" ht="15.6" x14ac:dyDescent="0.3">
      <c r="N104" s="42" t="s">
        <v>160</v>
      </c>
      <c r="R104" s="45" t="s">
        <v>161</v>
      </c>
      <c r="S104" s="46" t="s">
        <v>162</v>
      </c>
      <c r="T104"/>
    </row>
    <row r="105" spans="2:22" ht="15.6" x14ac:dyDescent="0.3">
      <c r="D105" s="61" t="s">
        <v>162</v>
      </c>
      <c r="E105" s="62"/>
      <c r="F105" s="5" t="s">
        <v>117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45" t="s">
        <v>118</v>
      </c>
      <c r="S105" s="46" t="s">
        <v>119</v>
      </c>
      <c r="T105"/>
    </row>
    <row r="106" spans="2:22" ht="14.4" x14ac:dyDescent="0.3">
      <c r="D106" s="5" t="s">
        <v>120</v>
      </c>
      <c r="E106" s="5" t="s">
        <v>40</v>
      </c>
      <c r="F106" s="5" t="s">
        <v>98</v>
      </c>
      <c r="G106" s="5" t="s">
        <v>99</v>
      </c>
      <c r="H106" s="5" t="s">
        <v>100</v>
      </c>
      <c r="I106" s="5" t="s">
        <v>101</v>
      </c>
      <c r="J106" s="5" t="s">
        <v>102</v>
      </c>
      <c r="K106" s="5" t="s">
        <v>103</v>
      </c>
      <c r="L106" s="5" t="s">
        <v>104</v>
      </c>
      <c r="M106" s="5" t="s">
        <v>105</v>
      </c>
      <c r="N106" s="5" t="s">
        <v>106</v>
      </c>
      <c r="O106" s="5" t="s">
        <v>107</v>
      </c>
      <c r="P106" s="5" t="s">
        <v>108</v>
      </c>
      <c r="Q106" s="5" t="s">
        <v>109</v>
      </c>
      <c r="R106" s="45" t="s">
        <v>127</v>
      </c>
      <c r="S106" s="46" t="s">
        <v>10</v>
      </c>
      <c r="T106"/>
    </row>
    <row r="107" spans="2:22" ht="14.4" x14ac:dyDescent="0.3">
      <c r="D107" s="4" t="s">
        <v>97</v>
      </c>
      <c r="E107" s="4" t="s">
        <v>46</v>
      </c>
      <c r="F107" s="48">
        <v>108.02853556485356</v>
      </c>
      <c r="G107" s="48">
        <v>108.34457089552239</v>
      </c>
      <c r="H107" s="48">
        <v>104.14204545454544</v>
      </c>
      <c r="I107" s="48">
        <v>105.63696503496503</v>
      </c>
      <c r="J107" s="48">
        <v>100.99714285714285</v>
      </c>
      <c r="K107" s="48">
        <v>102.12318692543413</v>
      </c>
      <c r="L107" s="48">
        <v>95.802974079126884</v>
      </c>
      <c r="M107" s="49">
        <v>104.04752799820574</v>
      </c>
      <c r="N107" s="49">
        <v>104.04752799820574</v>
      </c>
      <c r="O107" s="49">
        <v>104.04752799820574</v>
      </c>
      <c r="P107" s="49">
        <v>104.04752799820574</v>
      </c>
      <c r="Q107" s="49">
        <v>104.04752799820574</v>
      </c>
      <c r="R107" s="50">
        <v>103.5425101214575</v>
      </c>
      <c r="S107" s="51">
        <v>103.44</v>
      </c>
      <c r="T107"/>
    </row>
    <row r="108" spans="2:22" ht="14.4" x14ac:dyDescent="0.3">
      <c r="E108" s="4" t="s">
        <v>47</v>
      </c>
      <c r="F108" s="48">
        <v>144.51892953929539</v>
      </c>
      <c r="G108" s="48">
        <v>150.69795514511873</v>
      </c>
      <c r="H108" s="48">
        <v>141.15799771167048</v>
      </c>
      <c r="I108" s="48">
        <v>149.29483201581027</v>
      </c>
      <c r="J108" s="48">
        <v>143.95522644927533</v>
      </c>
      <c r="K108" s="48">
        <v>144.07718367346939</v>
      </c>
      <c r="L108" s="48">
        <v>140.5302330743618</v>
      </c>
      <c r="M108" s="49">
        <v>146.79207781787713</v>
      </c>
      <c r="N108" s="49">
        <v>146.79207781787713</v>
      </c>
      <c r="O108" s="49">
        <v>146.79207781787713</v>
      </c>
      <c r="P108" s="49">
        <v>146.79207781787713</v>
      </c>
      <c r="Q108" s="49">
        <v>146.79207781787713</v>
      </c>
      <c r="R108" s="50">
        <v>145.81171237954041</v>
      </c>
      <c r="S108" s="51">
        <v>121.56976744186046</v>
      </c>
      <c r="T108"/>
    </row>
    <row r="109" spans="2:22" ht="14.4" x14ac:dyDescent="0.3">
      <c r="E109" s="4" t="s">
        <v>49</v>
      </c>
      <c r="F109" s="48">
        <v>158.97287128712873</v>
      </c>
      <c r="G109" s="48">
        <v>147.59342592592591</v>
      </c>
      <c r="H109" s="48">
        <v>178.11517241379312</v>
      </c>
      <c r="I109" s="48">
        <v>178.04158730158733</v>
      </c>
      <c r="J109" s="48">
        <v>185.83154696132598</v>
      </c>
      <c r="K109" s="48">
        <v>161.49836601307189</v>
      </c>
      <c r="L109" s="48">
        <v>176.5493103448276</v>
      </c>
      <c r="M109" s="49">
        <v>164.54153327274011</v>
      </c>
      <c r="N109" s="49">
        <v>164.54153327274011</v>
      </c>
      <c r="O109" s="49">
        <v>164.54153327274011</v>
      </c>
      <c r="P109" s="49">
        <v>164.54153327274011</v>
      </c>
      <c r="Q109" s="49">
        <v>164.54153327274011</v>
      </c>
      <c r="R109" s="50">
        <v>167.93478260869566</v>
      </c>
      <c r="S109" s="51">
        <v>154.54545454545453</v>
      </c>
      <c r="T109"/>
    </row>
    <row r="110" spans="2:22" ht="14.4" x14ac:dyDescent="0.3">
      <c r="E110" s="4" t="s">
        <v>50</v>
      </c>
      <c r="F110" s="48">
        <v>132.22854984894261</v>
      </c>
      <c r="G110" s="48">
        <v>133.997075</v>
      </c>
      <c r="H110" s="48">
        <v>142.25121890547263</v>
      </c>
      <c r="I110" s="48">
        <v>126.05704166666666</v>
      </c>
      <c r="J110" s="48">
        <v>140.58514970059881</v>
      </c>
      <c r="K110" s="48">
        <v>134.29846994535518</v>
      </c>
      <c r="L110" s="48">
        <v>140.45179962894247</v>
      </c>
      <c r="M110" s="49">
        <v>136.82910054460325</v>
      </c>
      <c r="N110" s="49">
        <v>136.82910054460325</v>
      </c>
      <c r="O110" s="49">
        <v>136.82910054460325</v>
      </c>
      <c r="P110" s="49">
        <v>136.82910054460325</v>
      </c>
      <c r="Q110" s="49">
        <v>136.82910054460325</v>
      </c>
      <c r="R110" s="50">
        <v>136.27450980392157</v>
      </c>
      <c r="S110" s="51">
        <v>128.21917808219177</v>
      </c>
      <c r="T110"/>
    </row>
    <row r="111" spans="2:22" ht="14.4" x14ac:dyDescent="0.3">
      <c r="E111" s="4" t="s">
        <v>51</v>
      </c>
      <c r="F111" s="48">
        <v>83.874685039370078</v>
      </c>
      <c r="G111" s="48">
        <v>87.685327868852468</v>
      </c>
      <c r="H111" s="48">
        <v>94.39446745562131</v>
      </c>
      <c r="I111" s="48">
        <v>97.756561514195582</v>
      </c>
      <c r="J111" s="48">
        <v>89.336881028938905</v>
      </c>
      <c r="K111" s="48">
        <v>77.370237288135598</v>
      </c>
      <c r="L111" s="48">
        <v>97.15397959183673</v>
      </c>
      <c r="M111" s="49">
        <v>78.828150323422648</v>
      </c>
      <c r="N111" s="49">
        <v>78.828150323422648</v>
      </c>
      <c r="O111" s="49">
        <v>78.828150323422648</v>
      </c>
      <c r="P111" s="49">
        <v>78.828150323422648</v>
      </c>
      <c r="Q111" s="49">
        <v>78.828150323422648</v>
      </c>
      <c r="R111" s="50">
        <v>84.659090909090907</v>
      </c>
      <c r="S111" s="51">
        <v>83.84615384615384</v>
      </c>
      <c r="T111"/>
    </row>
    <row r="112" spans="2:22" ht="14.4" x14ac:dyDescent="0.3">
      <c r="E112" s="4" t="s">
        <v>52</v>
      </c>
      <c r="F112" s="48">
        <v>166.41111498257843</v>
      </c>
      <c r="G112" s="48">
        <v>171.89603448275861</v>
      </c>
      <c r="H112" s="48">
        <v>166.55704797047972</v>
      </c>
      <c r="I112" s="48">
        <v>170.94067024128688</v>
      </c>
      <c r="J112" s="48">
        <v>153.65966981132075</v>
      </c>
      <c r="K112" s="48">
        <v>145.98076923076923</v>
      </c>
      <c r="L112" s="48">
        <v>166.62588842975208</v>
      </c>
      <c r="M112" s="49">
        <v>148.7315332690153</v>
      </c>
      <c r="N112" s="49">
        <v>148.7315332690153</v>
      </c>
      <c r="O112" s="49">
        <v>148.7315332690153</v>
      </c>
      <c r="P112" s="49">
        <v>148.7315332690153</v>
      </c>
      <c r="Q112" s="49">
        <v>148.7315332690153</v>
      </c>
      <c r="R112" s="50">
        <v>155.37525354969574</v>
      </c>
      <c r="S112" s="51">
        <v>134.09836065573771</v>
      </c>
      <c r="T112"/>
    </row>
    <row r="113" spans="2:20" ht="14.4" x14ac:dyDescent="0.3">
      <c r="E113" s="4" t="s">
        <v>53</v>
      </c>
      <c r="F113" s="48">
        <v>121.254</v>
      </c>
      <c r="G113" s="48">
        <v>108.7201886792453</v>
      </c>
      <c r="H113" s="48">
        <v>109.32707571801566</v>
      </c>
      <c r="I113" s="48">
        <v>111.44727395411607</v>
      </c>
      <c r="J113" s="48">
        <v>119.17446581196582</v>
      </c>
      <c r="K113" s="48">
        <v>120.47753358925144</v>
      </c>
      <c r="L113" s="48">
        <v>118.39848009650183</v>
      </c>
      <c r="M113" s="49">
        <v>122.74773170205906</v>
      </c>
      <c r="N113" s="49">
        <v>122.74773170205906</v>
      </c>
      <c r="O113" s="49">
        <v>122.74773170205906</v>
      </c>
      <c r="P113" s="49">
        <v>122.74773170205906</v>
      </c>
      <c r="Q113" s="49">
        <v>122.74773170205906</v>
      </c>
      <c r="R113" s="50">
        <v>119.62077493816983</v>
      </c>
      <c r="S113" s="51">
        <v>106.95121951219512</v>
      </c>
      <c r="T113"/>
    </row>
    <row r="114" spans="2:20" ht="14.4" x14ac:dyDescent="0.3">
      <c r="E114" s="4" t="s">
        <v>54</v>
      </c>
      <c r="F114" s="48">
        <v>131.6123076923077</v>
      </c>
      <c r="G114" s="48">
        <v>139.71791666666664</v>
      </c>
      <c r="H114" s="48">
        <v>153.05945945945945</v>
      </c>
      <c r="I114" s="48">
        <v>106.4847572815534</v>
      </c>
      <c r="J114" s="48">
        <v>113.24636986301373</v>
      </c>
      <c r="K114" s="48">
        <v>141.51940886699509</v>
      </c>
      <c r="L114" s="48">
        <v>130.16949640287771</v>
      </c>
      <c r="M114" s="49">
        <v>144.18610601262927</v>
      </c>
      <c r="N114" s="49">
        <v>144.18610601262927</v>
      </c>
      <c r="O114" s="49">
        <v>144.18610601262927</v>
      </c>
      <c r="P114" s="49">
        <v>144.18610601262927</v>
      </c>
      <c r="Q114" s="49">
        <v>144.18610601262927</v>
      </c>
      <c r="R114" s="50">
        <v>136.24161073825502</v>
      </c>
      <c r="S114" s="51">
        <v>122.77777777777777</v>
      </c>
      <c r="T114"/>
    </row>
    <row r="115" spans="2:20" ht="14.4" x14ac:dyDescent="0.3">
      <c r="E115" s="4" t="s">
        <v>55</v>
      </c>
      <c r="F115" s="48">
        <v>149.85504132231407</v>
      </c>
      <c r="G115" s="48">
        <v>156.13802292263611</v>
      </c>
      <c r="H115" s="48">
        <v>146.33628571428571</v>
      </c>
      <c r="I115" s="48">
        <v>136.89690789473684</v>
      </c>
      <c r="J115" s="48">
        <v>132.24424015009382</v>
      </c>
      <c r="K115" s="48">
        <v>137.59775888717155</v>
      </c>
      <c r="L115" s="48">
        <v>146.66739784946236</v>
      </c>
      <c r="M115" s="49">
        <v>140.19055908191328</v>
      </c>
      <c r="N115" s="49">
        <v>140.19055908191328</v>
      </c>
      <c r="O115" s="49">
        <v>140.19055908191328</v>
      </c>
      <c r="P115" s="49">
        <v>140.19055908191328</v>
      </c>
      <c r="Q115" s="49">
        <v>140.19055908191328</v>
      </c>
      <c r="R115" s="50">
        <v>141.55597722960152</v>
      </c>
      <c r="S115" s="51">
        <v>128.80000000000001</v>
      </c>
      <c r="T115"/>
    </row>
    <row r="116" spans="2:20" ht="14.4" x14ac:dyDescent="0.3">
      <c r="E116" s="4" t="s">
        <v>56</v>
      </c>
      <c r="F116" s="48">
        <v>128.39586605080831</v>
      </c>
      <c r="G116" s="48">
        <v>143.17223931623931</v>
      </c>
      <c r="H116" s="48">
        <v>131.65193905817176</v>
      </c>
      <c r="I116" s="48">
        <v>139.51573573573572</v>
      </c>
      <c r="J116" s="48">
        <v>136.47001321003964</v>
      </c>
      <c r="K116" s="48">
        <v>145.70392523364487</v>
      </c>
      <c r="L116" s="48">
        <v>149.36232876712327</v>
      </c>
      <c r="M116" s="49">
        <v>148.44947260865845</v>
      </c>
      <c r="N116" s="49">
        <v>148.44947260865845</v>
      </c>
      <c r="O116" s="49">
        <v>148.44947260865845</v>
      </c>
      <c r="P116" s="49">
        <v>148.44947260865845</v>
      </c>
      <c r="Q116" s="49">
        <v>148.44947260865845</v>
      </c>
      <c r="R116" s="50">
        <v>144.96990541702493</v>
      </c>
      <c r="S116" s="51">
        <v>138.83720930232559</v>
      </c>
      <c r="T116"/>
    </row>
    <row r="117" spans="2:20" ht="14.4" x14ac:dyDescent="0.3">
      <c r="E117" s="4" t="s">
        <v>58</v>
      </c>
      <c r="F117" s="48">
        <v>132.93016949152542</v>
      </c>
      <c r="G117" s="48">
        <v>133.70496487119436</v>
      </c>
      <c r="H117" s="48">
        <v>136.97632107023412</v>
      </c>
      <c r="I117" s="48">
        <v>133.18874558303884</v>
      </c>
      <c r="J117" s="48">
        <v>121.69010771992818</v>
      </c>
      <c r="K117" s="48">
        <v>126.00015449438202</v>
      </c>
      <c r="L117" s="48">
        <v>130.02727136431784</v>
      </c>
      <c r="M117" s="49">
        <v>128.37441718407018</v>
      </c>
      <c r="N117" s="49">
        <v>128.37441718407018</v>
      </c>
      <c r="O117" s="49">
        <v>128.37441718407018</v>
      </c>
      <c r="P117" s="49">
        <v>128.37441718407018</v>
      </c>
      <c r="Q117" s="49">
        <v>128.37441718407018</v>
      </c>
      <c r="R117" s="50">
        <v>129.28039702233249</v>
      </c>
      <c r="S117" s="51">
        <v>121.55339805825243</v>
      </c>
      <c r="T117"/>
    </row>
    <row r="118" spans="2:20" ht="14.4" x14ac:dyDescent="0.3">
      <c r="E118" s="4" t="s">
        <v>59</v>
      </c>
      <c r="F118" s="48">
        <v>133.13240274599542</v>
      </c>
      <c r="G118" s="48">
        <v>118.7386574074074</v>
      </c>
      <c r="H118" s="48">
        <v>112.70615384615384</v>
      </c>
      <c r="I118" s="48">
        <v>112.7811891460495</v>
      </c>
      <c r="J118" s="48">
        <v>110.1567645003494</v>
      </c>
      <c r="K118" s="48">
        <v>113.21232258064516</v>
      </c>
      <c r="L118" s="48">
        <v>107.8540195280716</v>
      </c>
      <c r="M118" s="49">
        <v>115.34561991345242</v>
      </c>
      <c r="N118" s="49">
        <v>115.34561991345242</v>
      </c>
      <c r="O118" s="49">
        <v>115.34561991345242</v>
      </c>
      <c r="P118" s="49">
        <v>115.34561991345242</v>
      </c>
      <c r="Q118" s="49">
        <v>115.34561991345242</v>
      </c>
      <c r="R118" s="50">
        <v>114.88833746898263</v>
      </c>
      <c r="S118" s="51">
        <v>112.65306122448979</v>
      </c>
      <c r="T118"/>
    </row>
    <row r="119" spans="2:20" ht="14.4" x14ac:dyDescent="0.3">
      <c r="E119" s="4" t="s">
        <v>60</v>
      </c>
      <c r="F119" s="48">
        <v>126.41203703703704</v>
      </c>
      <c r="G119" s="48">
        <v>110.71857142857145</v>
      </c>
      <c r="H119" s="48">
        <v>152.47355263157894</v>
      </c>
      <c r="I119" s="48">
        <v>133.66704545454547</v>
      </c>
      <c r="J119" s="48">
        <v>184.52187499999999</v>
      </c>
      <c r="K119" s="48">
        <v>203.68303030303031</v>
      </c>
      <c r="L119" s="48">
        <v>168.01608108108107</v>
      </c>
      <c r="M119" s="49">
        <v>207.52109717931077</v>
      </c>
      <c r="N119" s="49">
        <v>207.52109717931077</v>
      </c>
      <c r="O119" s="49">
        <v>207.52109717931077</v>
      </c>
      <c r="P119" s="49">
        <v>207.52109717931077</v>
      </c>
      <c r="Q119" s="49">
        <v>207.52109717931077</v>
      </c>
      <c r="R119" s="50">
        <v>183.49514563106797</v>
      </c>
      <c r="S119" s="51">
        <v>120</v>
      </c>
      <c r="T119"/>
    </row>
    <row r="120" spans="2:20" ht="14.4" x14ac:dyDescent="0.3">
      <c r="E120" s="4" t="s">
        <v>61</v>
      </c>
      <c r="F120" s="48">
        <v>111.5667808219178</v>
      </c>
      <c r="G120" s="48">
        <v>115.29535714285716</v>
      </c>
      <c r="H120" s="48">
        <v>140.15267326732675</v>
      </c>
      <c r="I120" s="48">
        <v>119.7549358974359</v>
      </c>
      <c r="J120" s="48">
        <v>131.8372192513369</v>
      </c>
      <c r="K120" s="48">
        <v>124.65459627329192</v>
      </c>
      <c r="L120" s="48">
        <v>117.13699074074073</v>
      </c>
      <c r="M120" s="49">
        <v>127.00350416326609</v>
      </c>
      <c r="N120" s="49">
        <v>127.00350416326609</v>
      </c>
      <c r="O120" s="49">
        <v>127.00350416326609</v>
      </c>
      <c r="P120" s="49">
        <v>127.00350416326609</v>
      </c>
      <c r="Q120" s="49">
        <v>127.00350416326609</v>
      </c>
      <c r="R120" s="50">
        <v>125</v>
      </c>
      <c r="S120" s="51">
        <v>92.916666666666671</v>
      </c>
      <c r="T120"/>
    </row>
    <row r="121" spans="2:20" ht="14.4" x14ac:dyDescent="0.3">
      <c r="E121" s="4" t="s">
        <v>62</v>
      </c>
      <c r="F121" s="48">
        <v>145.41714084507041</v>
      </c>
      <c r="G121" s="48">
        <v>142.00536464771324</v>
      </c>
      <c r="H121" s="48">
        <v>149.65804995196922</v>
      </c>
      <c r="I121" s="48">
        <v>143.93212065813526</v>
      </c>
      <c r="J121" s="48">
        <v>146.49646178092985</v>
      </c>
      <c r="K121" s="48">
        <v>146.29953781512603</v>
      </c>
      <c r="L121" s="48">
        <v>143.06039904229851</v>
      </c>
      <c r="M121" s="49">
        <v>149.05630851550296</v>
      </c>
      <c r="N121" s="49">
        <v>149.05630851550296</v>
      </c>
      <c r="O121" s="49">
        <v>149.05630851550296</v>
      </c>
      <c r="P121" s="49">
        <v>149.05630851550296</v>
      </c>
      <c r="Q121" s="49">
        <v>149.05630851550296</v>
      </c>
      <c r="R121" s="50">
        <v>147.23719676549865</v>
      </c>
      <c r="S121" s="51">
        <v>131.32596685082873</v>
      </c>
      <c r="T121"/>
    </row>
    <row r="122" spans="2:20" ht="14.4" x14ac:dyDescent="0.3">
      <c r="E122" s="4" t="s">
        <v>63</v>
      </c>
      <c r="F122" s="48">
        <v>120.09074380165289</v>
      </c>
      <c r="G122" s="48">
        <v>168.74007575757577</v>
      </c>
      <c r="H122" s="48">
        <v>158.61363636363637</v>
      </c>
      <c r="I122" s="48">
        <v>142.0150909090909</v>
      </c>
      <c r="J122" s="48">
        <v>121.56311688311689</v>
      </c>
      <c r="K122" s="48">
        <v>122.03372197309417</v>
      </c>
      <c r="L122" s="48">
        <v>121.78191489361704</v>
      </c>
      <c r="M122" s="49">
        <v>124.3332438596123</v>
      </c>
      <c r="N122" s="49">
        <v>124.3332438596123</v>
      </c>
      <c r="O122" s="49">
        <v>124.3332438596123</v>
      </c>
      <c r="P122" s="49">
        <v>124.3332438596123</v>
      </c>
      <c r="Q122" s="49">
        <v>124.3332438596123</v>
      </c>
      <c r="R122" s="50">
        <v>128.78787878787878</v>
      </c>
      <c r="S122" s="51">
        <v>115.38461538461539</v>
      </c>
      <c r="T122"/>
    </row>
    <row r="123" spans="2:20" ht="14.4" x14ac:dyDescent="0.3">
      <c r="E123" s="4" t="s">
        <v>130</v>
      </c>
      <c r="F123" s="48">
        <v>101.35690997566911</v>
      </c>
      <c r="G123" s="48">
        <v>99.453755458515289</v>
      </c>
      <c r="H123" s="48">
        <v>98.459564356435649</v>
      </c>
      <c r="I123" s="48">
        <v>106.73009276437847</v>
      </c>
      <c r="J123" s="48">
        <v>100.21810126582278</v>
      </c>
      <c r="K123" s="48">
        <v>93.517050938337803</v>
      </c>
      <c r="L123" s="48">
        <v>108.85885093167703</v>
      </c>
      <c r="M123" s="49">
        <v>95.279223737121654</v>
      </c>
      <c r="N123" s="49">
        <v>95.279223737121654</v>
      </c>
      <c r="O123" s="49">
        <v>95.279223737121654</v>
      </c>
      <c r="P123" s="49">
        <v>95.279223737121654</v>
      </c>
      <c r="Q123" s="49">
        <v>95.279223737121654</v>
      </c>
      <c r="R123" s="50">
        <v>98.014888337468989</v>
      </c>
      <c r="S123" s="51">
        <v>97.475728155339809</v>
      </c>
      <c r="T123"/>
    </row>
    <row r="124" spans="2:20" ht="14.4" x14ac:dyDescent="0.3">
      <c r="D124" s="53" t="s">
        <v>131</v>
      </c>
      <c r="E124" s="53"/>
      <c r="F124" s="53">
        <v>130.44918351355588</v>
      </c>
      <c r="G124" s="53">
        <v>130.00133617521681</v>
      </c>
      <c r="H124" s="53">
        <v>129.48203789166871</v>
      </c>
      <c r="I124" s="53">
        <v>128.67410508474575</v>
      </c>
      <c r="J124" s="53">
        <v>126.83368771755347</v>
      </c>
      <c r="K124" s="53">
        <v>127.1954030752822</v>
      </c>
      <c r="L124" s="53">
        <v>129.59218823029528</v>
      </c>
      <c r="M124" s="53">
        <v>129.59218823029528</v>
      </c>
      <c r="N124" s="53">
        <v>129.59218823029528</v>
      </c>
      <c r="O124" s="53">
        <v>129.59218823029528</v>
      </c>
      <c r="P124" s="53">
        <v>129.59218823029528</v>
      </c>
      <c r="Q124" s="53">
        <v>129.59218823029528</v>
      </c>
      <c r="R124" s="53">
        <v>129.46044624746449</v>
      </c>
      <c r="S124" s="53">
        <v>118.8560411311054</v>
      </c>
      <c r="T124"/>
    </row>
    <row r="125" spans="2:20" customFormat="1" ht="14.4" x14ac:dyDescent="0.3">
      <c r="B125" s="47"/>
      <c r="C125" s="47"/>
    </row>
    <row r="126" spans="2:20" x14ac:dyDescent="0.3">
      <c r="D126" s="66" t="s">
        <v>113</v>
      </c>
      <c r="E126" s="4" t="s">
        <v>163</v>
      </c>
    </row>
    <row r="127" spans="2:20" ht="15.6" x14ac:dyDescent="0.3">
      <c r="D127" s="66" t="s">
        <v>114</v>
      </c>
      <c r="E127" s="4" t="s">
        <v>115</v>
      </c>
      <c r="F127" s="56" t="s">
        <v>132</v>
      </c>
      <c r="N127"/>
      <c r="O127"/>
      <c r="P127"/>
      <c r="Q127"/>
      <c r="R127"/>
    </row>
    <row r="128" spans="2:20" ht="14.4" x14ac:dyDescent="0.3">
      <c r="K128" s="44"/>
      <c r="L128" s="44"/>
      <c r="M128" s="44"/>
      <c r="N128"/>
      <c r="O128"/>
      <c r="P128"/>
      <c r="Q128"/>
      <c r="R128"/>
    </row>
    <row r="129" spans="4:20" ht="14.4" x14ac:dyDescent="0.3">
      <c r="D129"/>
      <c r="E129"/>
      <c r="F129" t="s">
        <v>117</v>
      </c>
      <c r="G129"/>
      <c r="H129"/>
      <c r="I129"/>
      <c r="J129"/>
      <c r="K129"/>
      <c r="L129"/>
      <c r="M129"/>
      <c r="N129"/>
      <c r="O129"/>
      <c r="P129"/>
      <c r="Q129"/>
      <c r="R129"/>
    </row>
    <row r="130" spans="4:20" ht="14.4" x14ac:dyDescent="0.3">
      <c r="D130" t="s">
        <v>120</v>
      </c>
      <c r="E130" t="s">
        <v>40</v>
      </c>
      <c r="F130" t="s">
        <v>121</v>
      </c>
      <c r="G130" t="s">
        <v>122</v>
      </c>
      <c r="H130" t="s">
        <v>123</v>
      </c>
      <c r="I130" t="s">
        <v>133</v>
      </c>
      <c r="J130" t="s">
        <v>134</v>
      </c>
      <c r="K130" t="s">
        <v>135</v>
      </c>
      <c r="L130" t="s">
        <v>136</v>
      </c>
      <c r="M130" t="s">
        <v>137</v>
      </c>
      <c r="N130" t="s">
        <v>138</v>
      </c>
      <c r="O130" t="s">
        <v>139</v>
      </c>
      <c r="P130" t="s">
        <v>140</v>
      </c>
      <c r="Q130" t="s">
        <v>141</v>
      </c>
      <c r="R130" s="1"/>
      <c r="S130" s="66"/>
      <c r="T130" s="66"/>
    </row>
    <row r="131" spans="4:20" ht="14.4" x14ac:dyDescent="0.3">
      <c r="D131" t="s">
        <v>97</v>
      </c>
      <c r="E131" t="s">
        <v>46</v>
      </c>
      <c r="F131">
        <v>14578</v>
      </c>
      <c r="G131">
        <v>11006</v>
      </c>
      <c r="H131">
        <v>13416</v>
      </c>
      <c r="I131">
        <v>20454</v>
      </c>
      <c r="J131">
        <v>38492</v>
      </c>
      <c r="K131">
        <v>47803</v>
      </c>
      <c r="L131">
        <v>35704</v>
      </c>
      <c r="M131">
        <v>9314</v>
      </c>
      <c r="N131"/>
      <c r="O131"/>
      <c r="P131"/>
      <c r="Q131"/>
      <c r="R131"/>
    </row>
    <row r="132" spans="4:20" ht="14.4" x14ac:dyDescent="0.3">
      <c r="D132"/>
      <c r="E132" t="s">
        <v>47</v>
      </c>
      <c r="F132">
        <v>35129</v>
      </c>
      <c r="G132">
        <v>23304</v>
      </c>
      <c r="H132">
        <v>21726</v>
      </c>
      <c r="I132">
        <v>28989</v>
      </c>
      <c r="J132">
        <v>53358</v>
      </c>
      <c r="K132">
        <v>73578</v>
      </c>
      <c r="L132">
        <v>49823</v>
      </c>
      <c r="M132">
        <v>14921</v>
      </c>
      <c r="N132"/>
      <c r="O132"/>
      <c r="P132"/>
      <c r="Q132"/>
      <c r="R132"/>
    </row>
    <row r="133" spans="4:20" ht="14.4" x14ac:dyDescent="0.3">
      <c r="D133"/>
      <c r="E133" t="s">
        <v>49</v>
      </c>
      <c r="F133">
        <v>2858</v>
      </c>
      <c r="G133">
        <v>2270</v>
      </c>
      <c r="H133">
        <v>2978</v>
      </c>
      <c r="I133">
        <v>3855</v>
      </c>
      <c r="J133">
        <v>9641</v>
      </c>
      <c r="K133">
        <v>8490</v>
      </c>
      <c r="L133">
        <v>10967</v>
      </c>
      <c r="M133">
        <v>1844</v>
      </c>
      <c r="N133"/>
      <c r="O133"/>
      <c r="P133"/>
      <c r="Q133"/>
      <c r="R133"/>
    </row>
    <row r="134" spans="4:20" ht="14.4" x14ac:dyDescent="0.3">
      <c r="D134"/>
      <c r="E134" t="s">
        <v>50</v>
      </c>
      <c r="F134">
        <v>9472</v>
      </c>
      <c r="G134">
        <v>8570</v>
      </c>
      <c r="H134">
        <v>9014</v>
      </c>
      <c r="I134">
        <v>11789</v>
      </c>
      <c r="J134">
        <v>24072</v>
      </c>
      <c r="K134">
        <v>29419</v>
      </c>
      <c r="L134">
        <v>28917</v>
      </c>
      <c r="M134">
        <v>6850</v>
      </c>
      <c r="N134"/>
      <c r="O134"/>
      <c r="P134"/>
      <c r="Q134"/>
      <c r="R134"/>
    </row>
    <row r="135" spans="4:20" ht="14.4" x14ac:dyDescent="0.3">
      <c r="D135"/>
      <c r="E135" t="s">
        <v>51</v>
      </c>
      <c r="F135">
        <v>7362</v>
      </c>
      <c r="G135">
        <v>3955</v>
      </c>
      <c r="H135">
        <v>8946</v>
      </c>
      <c r="I135">
        <v>6447</v>
      </c>
      <c r="J135">
        <v>15691</v>
      </c>
      <c r="K135">
        <v>16736</v>
      </c>
      <c r="L135">
        <v>13232</v>
      </c>
      <c r="M135">
        <v>3725</v>
      </c>
      <c r="N135"/>
      <c r="O135"/>
      <c r="P135"/>
      <c r="Q135"/>
      <c r="R135"/>
    </row>
    <row r="136" spans="4:20" ht="14.4" x14ac:dyDescent="0.3">
      <c r="D136"/>
      <c r="E136" t="s">
        <v>52</v>
      </c>
      <c r="F136">
        <v>8910</v>
      </c>
      <c r="G136">
        <v>7294</v>
      </c>
      <c r="H136">
        <v>8245</v>
      </c>
      <c r="I136">
        <v>9810</v>
      </c>
      <c r="J136">
        <v>20667</v>
      </c>
      <c r="K136">
        <v>20696</v>
      </c>
      <c r="L136">
        <v>24205</v>
      </c>
      <c r="M136">
        <v>5191</v>
      </c>
      <c r="N136"/>
      <c r="O136"/>
      <c r="P136"/>
      <c r="Q136"/>
      <c r="R136"/>
    </row>
    <row r="137" spans="4:20" ht="14.4" x14ac:dyDescent="0.3">
      <c r="D137"/>
      <c r="E137" t="s">
        <v>53</v>
      </c>
      <c r="F137">
        <v>22254</v>
      </c>
      <c r="G137">
        <v>16143</v>
      </c>
      <c r="H137">
        <v>19360</v>
      </c>
      <c r="I137">
        <v>26097</v>
      </c>
      <c r="J137">
        <v>57188</v>
      </c>
      <c r="K137">
        <v>68432</v>
      </c>
      <c r="L137">
        <v>55471</v>
      </c>
      <c r="M137">
        <v>15182</v>
      </c>
      <c r="N137"/>
      <c r="O137"/>
      <c r="P137"/>
      <c r="Q137"/>
      <c r="R137"/>
    </row>
    <row r="138" spans="4:20" ht="14.4" x14ac:dyDescent="0.3">
      <c r="D138"/>
      <c r="E138" t="s">
        <v>54</v>
      </c>
      <c r="F138">
        <v>1681</v>
      </c>
      <c r="G138">
        <v>1026</v>
      </c>
      <c r="H138">
        <v>2181</v>
      </c>
      <c r="I138">
        <v>2305</v>
      </c>
      <c r="J138">
        <v>5757</v>
      </c>
      <c r="K138">
        <v>9237</v>
      </c>
      <c r="L138">
        <v>6888</v>
      </c>
      <c r="M138">
        <v>1340</v>
      </c>
      <c r="N138"/>
      <c r="O138"/>
      <c r="P138"/>
      <c r="Q138"/>
      <c r="R138"/>
    </row>
    <row r="139" spans="4:20" ht="14.4" x14ac:dyDescent="0.3">
      <c r="D139"/>
      <c r="E139" t="s">
        <v>55</v>
      </c>
      <c r="F139">
        <v>12397</v>
      </c>
      <c r="G139">
        <v>8214</v>
      </c>
      <c r="H139">
        <v>10953</v>
      </c>
      <c r="I139">
        <v>10974</v>
      </c>
      <c r="J139">
        <v>23567</v>
      </c>
      <c r="K139">
        <v>30811</v>
      </c>
      <c r="L139">
        <v>22320</v>
      </c>
      <c r="M139">
        <v>4116</v>
      </c>
      <c r="N139"/>
      <c r="O139"/>
      <c r="P139"/>
      <c r="Q139"/>
      <c r="R139"/>
    </row>
    <row r="140" spans="4:20" ht="14.4" x14ac:dyDescent="0.3">
      <c r="D140"/>
      <c r="E140" t="s">
        <v>56</v>
      </c>
      <c r="F140">
        <v>19421</v>
      </c>
      <c r="G140">
        <v>17275</v>
      </c>
      <c r="H140">
        <v>23799</v>
      </c>
      <c r="I140">
        <v>21628</v>
      </c>
      <c r="J140">
        <v>51773</v>
      </c>
      <c r="K140">
        <v>69857</v>
      </c>
      <c r="L140">
        <v>61142</v>
      </c>
      <c r="M140">
        <v>15272</v>
      </c>
      <c r="N140"/>
      <c r="O140"/>
      <c r="P140"/>
      <c r="Q140"/>
      <c r="R140"/>
    </row>
    <row r="141" spans="4:20" ht="14.4" x14ac:dyDescent="0.3">
      <c r="D141"/>
      <c r="E141" t="s">
        <v>58</v>
      </c>
      <c r="F141">
        <v>17992</v>
      </c>
      <c r="G141">
        <v>11309</v>
      </c>
      <c r="H141">
        <v>18759</v>
      </c>
      <c r="I141">
        <v>18308</v>
      </c>
      <c r="J141">
        <v>39370</v>
      </c>
      <c r="K141">
        <v>56743</v>
      </c>
      <c r="L141">
        <v>57311</v>
      </c>
      <c r="M141">
        <v>14860</v>
      </c>
      <c r="N141"/>
      <c r="O141"/>
      <c r="P141"/>
      <c r="Q141"/>
      <c r="R141"/>
    </row>
    <row r="142" spans="4:20" ht="14.4" x14ac:dyDescent="0.3">
      <c r="D142"/>
      <c r="E142" t="s">
        <v>59</v>
      </c>
      <c r="F142">
        <v>40625</v>
      </c>
      <c r="G142">
        <v>29288</v>
      </c>
      <c r="H142">
        <v>32593</v>
      </c>
      <c r="I142">
        <v>34618</v>
      </c>
      <c r="J142">
        <v>61030</v>
      </c>
      <c r="K142">
        <v>75577</v>
      </c>
      <c r="L142">
        <v>59968</v>
      </c>
      <c r="M142">
        <v>15660</v>
      </c>
      <c r="N142"/>
      <c r="O142"/>
      <c r="P142"/>
      <c r="Q142"/>
      <c r="R142"/>
    </row>
    <row r="143" spans="4:20" ht="14.4" x14ac:dyDescent="0.3">
      <c r="D143"/>
      <c r="E143" t="s">
        <v>60</v>
      </c>
      <c r="F143">
        <v>2346</v>
      </c>
      <c r="G143">
        <v>249</v>
      </c>
      <c r="H143">
        <v>2753</v>
      </c>
      <c r="I143">
        <v>1511</v>
      </c>
      <c r="J143">
        <v>5045</v>
      </c>
      <c r="K143">
        <v>5019</v>
      </c>
      <c r="L143">
        <v>7104</v>
      </c>
      <c r="M143">
        <v>1529</v>
      </c>
      <c r="N143"/>
      <c r="O143"/>
      <c r="P143"/>
      <c r="Q143"/>
      <c r="R143"/>
    </row>
    <row r="144" spans="4:20" ht="14.4" x14ac:dyDescent="0.3">
      <c r="D144"/>
      <c r="E144" t="s">
        <v>61</v>
      </c>
      <c r="F144">
        <v>4481</v>
      </c>
      <c r="G144">
        <v>2848</v>
      </c>
      <c r="H144">
        <v>4383</v>
      </c>
      <c r="I144">
        <v>3304</v>
      </c>
      <c r="J144">
        <v>9419</v>
      </c>
      <c r="K144">
        <v>9779</v>
      </c>
      <c r="L144">
        <v>12736</v>
      </c>
      <c r="M144">
        <v>1784</v>
      </c>
      <c r="N144"/>
      <c r="O144"/>
      <c r="P144"/>
      <c r="Q144"/>
      <c r="R144"/>
    </row>
    <row r="145" spans="4:18" ht="14.4" x14ac:dyDescent="0.3">
      <c r="D145"/>
      <c r="E145" t="s">
        <v>62</v>
      </c>
      <c r="F145">
        <v>23670</v>
      </c>
      <c r="G145">
        <v>18953</v>
      </c>
      <c r="H145">
        <v>28275</v>
      </c>
      <c r="I145">
        <v>34275</v>
      </c>
      <c r="J145">
        <v>63478</v>
      </c>
      <c r="K145">
        <v>78973</v>
      </c>
      <c r="L145">
        <v>66641</v>
      </c>
      <c r="M145">
        <v>16533</v>
      </c>
      <c r="N145"/>
      <c r="O145"/>
      <c r="P145"/>
      <c r="Q145"/>
      <c r="R145"/>
    </row>
    <row r="146" spans="4:18" ht="14.4" x14ac:dyDescent="0.3">
      <c r="D146"/>
      <c r="E146" t="s">
        <v>63</v>
      </c>
      <c r="F146">
        <v>7551</v>
      </c>
      <c r="G146">
        <v>7006</v>
      </c>
      <c r="H146">
        <v>6540</v>
      </c>
      <c r="I146">
        <v>6012</v>
      </c>
      <c r="J146">
        <v>14232</v>
      </c>
      <c r="K146">
        <v>25420</v>
      </c>
      <c r="L146">
        <v>13657</v>
      </c>
      <c r="M146">
        <v>1715</v>
      </c>
      <c r="N146"/>
      <c r="O146"/>
      <c r="P146"/>
      <c r="Q146"/>
      <c r="R146"/>
    </row>
    <row r="147" spans="4:18" ht="14.4" x14ac:dyDescent="0.3">
      <c r="D147"/>
      <c r="E147" t="s">
        <v>130</v>
      </c>
      <c r="F147">
        <v>10995</v>
      </c>
      <c r="G147">
        <v>10629</v>
      </c>
      <c r="H147">
        <v>11478</v>
      </c>
      <c r="I147">
        <v>14224</v>
      </c>
      <c r="J147">
        <v>23927</v>
      </c>
      <c r="K147">
        <v>28595</v>
      </c>
      <c r="L147">
        <v>26791</v>
      </c>
      <c r="M147">
        <v>6220</v>
      </c>
      <c r="N147"/>
      <c r="O147"/>
      <c r="P147"/>
      <c r="Q147"/>
      <c r="R147"/>
    </row>
    <row r="148" spans="4:18" ht="14.4" x14ac:dyDescent="0.3">
      <c r="D148" t="s">
        <v>131</v>
      </c>
      <c r="E148"/>
      <c r="F148">
        <v>241722</v>
      </c>
      <c r="G148">
        <v>179339</v>
      </c>
      <c r="H148">
        <v>225399</v>
      </c>
      <c r="I148">
        <v>254600</v>
      </c>
      <c r="J148">
        <v>516707</v>
      </c>
      <c r="K148">
        <v>655165</v>
      </c>
      <c r="L148">
        <v>552877</v>
      </c>
      <c r="M148">
        <v>136056</v>
      </c>
      <c r="N148"/>
      <c r="O148"/>
      <c r="P148"/>
      <c r="Q148"/>
      <c r="R148"/>
    </row>
    <row r="149" spans="4:18" ht="14.4" x14ac:dyDescent="0.3"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</row>
    <row r="150" spans="4:18" ht="14.4" x14ac:dyDescent="0.3"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</row>
    <row r="151" spans="4:18" ht="14.4" x14ac:dyDescent="0.3">
      <c r="D151"/>
      <c r="E151"/>
      <c r="F151"/>
      <c r="G151"/>
      <c r="H151"/>
      <c r="I151"/>
      <c r="J151"/>
      <c r="K151"/>
      <c r="L151"/>
      <c r="M151"/>
      <c r="N151" s="7"/>
      <c r="O151" s="7"/>
      <c r="P151" s="7"/>
      <c r="Q151" s="7"/>
      <c r="R151" s="55"/>
    </row>
    <row r="152" spans="4:18" ht="15.6" x14ac:dyDescent="0.3">
      <c r="D152" s="63" t="s">
        <v>164</v>
      </c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4:18" ht="14.4" x14ac:dyDescent="0.3">
      <c r="D153" s="44"/>
      <c r="E153" s="44"/>
      <c r="F153" s="44" t="s">
        <v>117</v>
      </c>
      <c r="G153" s="44"/>
      <c r="H153" s="44"/>
      <c r="I153" s="44"/>
      <c r="J153" s="44"/>
      <c r="K153" s="44"/>
      <c r="L153" s="44"/>
      <c r="M153" s="44"/>
      <c r="N153" s="5"/>
      <c r="O153" s="5"/>
      <c r="P153" s="5"/>
      <c r="Q153" s="5"/>
      <c r="R153"/>
    </row>
    <row r="154" spans="4:18" ht="14.4" x14ac:dyDescent="0.3">
      <c r="D154" s="5" t="s">
        <v>120</v>
      </c>
      <c r="E154" s="5" t="s">
        <v>40</v>
      </c>
      <c r="F154" s="5" t="s">
        <v>143</v>
      </c>
      <c r="G154" s="5" t="s">
        <v>144</v>
      </c>
      <c r="H154" s="5" t="s">
        <v>145</v>
      </c>
      <c r="I154" s="5" t="s">
        <v>146</v>
      </c>
      <c r="J154" s="5" t="s">
        <v>147</v>
      </c>
      <c r="K154" s="5" t="s">
        <v>148</v>
      </c>
      <c r="L154" s="5" t="s">
        <v>149</v>
      </c>
      <c r="M154" s="5" t="s">
        <v>150</v>
      </c>
      <c r="N154" s="5" t="s">
        <v>106</v>
      </c>
      <c r="O154" s="5" t="s">
        <v>107</v>
      </c>
      <c r="P154" s="5" t="s">
        <v>108</v>
      </c>
      <c r="Q154" s="5" t="s">
        <v>109</v>
      </c>
      <c r="R154"/>
    </row>
    <row r="155" spans="4:18" ht="14.4" x14ac:dyDescent="0.3">
      <c r="D155" s="64" t="s">
        <v>165</v>
      </c>
      <c r="E155" s="4" t="s">
        <v>46</v>
      </c>
      <c r="F155" s="48">
        <v>0</v>
      </c>
      <c r="G155" s="48">
        <v>0</v>
      </c>
      <c r="H155" s="48">
        <v>0</v>
      </c>
      <c r="I155" s="48">
        <v>27236</v>
      </c>
      <c r="J155" s="48">
        <v>13922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/>
    </row>
    <row r="156" spans="4:18" ht="14.4" x14ac:dyDescent="0.3">
      <c r="D156" s="64"/>
      <c r="E156" s="4" t="s">
        <v>47</v>
      </c>
      <c r="F156" s="48">
        <v>0</v>
      </c>
      <c r="G156" s="48">
        <v>0</v>
      </c>
      <c r="H156" s="48">
        <v>0</v>
      </c>
      <c r="I156" s="48">
        <v>53570</v>
      </c>
      <c r="J156" s="48">
        <v>31203</v>
      </c>
      <c r="K156" s="48">
        <v>94</v>
      </c>
      <c r="L156" s="48">
        <v>0</v>
      </c>
      <c r="M156" s="48">
        <v>0</v>
      </c>
      <c r="N156" s="48">
        <v>0</v>
      </c>
      <c r="O156" s="48">
        <v>0</v>
      </c>
      <c r="P156" s="48">
        <v>0</v>
      </c>
      <c r="Q156" s="48">
        <v>0</v>
      </c>
      <c r="R156"/>
    </row>
    <row r="157" spans="4:18" ht="14.4" x14ac:dyDescent="0.3">
      <c r="D157" s="64"/>
      <c r="E157" s="4" t="s">
        <v>49</v>
      </c>
      <c r="F157" s="48">
        <v>324</v>
      </c>
      <c r="G157" s="48">
        <v>168</v>
      </c>
      <c r="H157" s="48">
        <v>276</v>
      </c>
      <c r="I157" s="48">
        <v>7361</v>
      </c>
      <c r="J157" s="48">
        <v>4079</v>
      </c>
      <c r="K157" s="48">
        <v>0</v>
      </c>
      <c r="L157" s="48">
        <v>0</v>
      </c>
      <c r="M157" s="48">
        <v>0</v>
      </c>
      <c r="N157" s="48">
        <v>0</v>
      </c>
      <c r="O157" s="48">
        <v>0</v>
      </c>
      <c r="P157" s="48">
        <v>0</v>
      </c>
      <c r="Q157" s="48">
        <v>0</v>
      </c>
      <c r="R157"/>
    </row>
    <row r="158" spans="4:18" ht="14.4" x14ac:dyDescent="0.3">
      <c r="D158" s="64"/>
      <c r="E158" s="4" t="s">
        <v>50</v>
      </c>
      <c r="F158" s="48">
        <v>0</v>
      </c>
      <c r="G158" s="48">
        <v>0</v>
      </c>
      <c r="H158" s="48">
        <v>0</v>
      </c>
      <c r="I158" s="48">
        <v>23847</v>
      </c>
      <c r="J158" s="48">
        <v>11458</v>
      </c>
      <c r="K158" s="48">
        <v>0</v>
      </c>
      <c r="L158" s="48">
        <v>0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/>
    </row>
    <row r="159" spans="4:18" ht="14.4" x14ac:dyDescent="0.3">
      <c r="D159" s="64"/>
      <c r="E159" s="4" t="s">
        <v>51</v>
      </c>
      <c r="F159" s="48">
        <v>0</v>
      </c>
      <c r="G159" s="48">
        <v>0</v>
      </c>
      <c r="H159" s="48">
        <v>0</v>
      </c>
      <c r="I159" s="48">
        <v>22519</v>
      </c>
      <c r="J159" s="48">
        <v>12549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/>
    </row>
    <row r="160" spans="4:18" ht="14.4" x14ac:dyDescent="0.3">
      <c r="D160" s="64"/>
      <c r="E160" s="4" t="s">
        <v>52</v>
      </c>
      <c r="F160" s="48">
        <v>0</v>
      </c>
      <c r="G160" s="48">
        <v>0</v>
      </c>
      <c r="H160" s="48">
        <v>0</v>
      </c>
      <c r="I160" s="48">
        <v>21131</v>
      </c>
      <c r="J160" s="48">
        <v>12938</v>
      </c>
      <c r="K160" s="48">
        <v>112</v>
      </c>
      <c r="L160" s="48">
        <v>0</v>
      </c>
      <c r="M160" s="48">
        <v>0</v>
      </c>
      <c r="N160" s="48">
        <v>0</v>
      </c>
      <c r="O160" s="48">
        <v>0</v>
      </c>
      <c r="P160" s="48">
        <v>0</v>
      </c>
      <c r="Q160" s="48">
        <v>0</v>
      </c>
      <c r="R160"/>
    </row>
    <row r="161" spans="4:20" ht="14.4" x14ac:dyDescent="0.3">
      <c r="D161" s="64"/>
      <c r="E161" s="4" t="s">
        <v>53</v>
      </c>
      <c r="F161" s="48">
        <v>0</v>
      </c>
      <c r="G161" s="48">
        <v>0</v>
      </c>
      <c r="H161" s="48">
        <v>0</v>
      </c>
      <c r="I161" s="48">
        <v>55190</v>
      </c>
      <c r="J161" s="48">
        <v>24894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/>
    </row>
    <row r="162" spans="4:20" ht="14.4" x14ac:dyDescent="0.3">
      <c r="D162" s="64"/>
      <c r="E162" s="4" t="s">
        <v>54</v>
      </c>
      <c r="F162" s="48">
        <v>0</v>
      </c>
      <c r="G162" s="48">
        <v>0</v>
      </c>
      <c r="H162" s="48">
        <v>0</v>
      </c>
      <c r="I162" s="48">
        <v>2009</v>
      </c>
      <c r="J162" s="48">
        <v>1517</v>
      </c>
      <c r="K162" s="48">
        <v>0</v>
      </c>
      <c r="L162" s="48">
        <v>0</v>
      </c>
      <c r="M162" s="48">
        <v>0</v>
      </c>
      <c r="N162" s="48">
        <v>0</v>
      </c>
      <c r="O162" s="48">
        <v>0</v>
      </c>
      <c r="P162" s="48">
        <v>0</v>
      </c>
      <c r="Q162" s="48">
        <v>0</v>
      </c>
      <c r="R162"/>
    </row>
    <row r="163" spans="4:20" ht="14.4" x14ac:dyDescent="0.3">
      <c r="D163" s="64"/>
      <c r="E163" s="4" t="s">
        <v>55</v>
      </c>
      <c r="F163" s="48">
        <v>0</v>
      </c>
      <c r="G163" s="48">
        <v>0</v>
      </c>
      <c r="H163" s="48">
        <v>0</v>
      </c>
      <c r="I163" s="48">
        <v>20454</v>
      </c>
      <c r="J163" s="48">
        <v>9601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/>
    </row>
    <row r="164" spans="4:20" ht="14.4" x14ac:dyDescent="0.3">
      <c r="D164" s="64"/>
      <c r="E164" s="4" t="s">
        <v>56</v>
      </c>
      <c r="F164" s="48">
        <v>0</v>
      </c>
      <c r="G164" s="48">
        <v>0</v>
      </c>
      <c r="H164" s="48">
        <v>0</v>
      </c>
      <c r="I164" s="48">
        <v>63858</v>
      </c>
      <c r="J164" s="48">
        <v>31270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/>
    </row>
    <row r="165" spans="4:20" ht="14.4" x14ac:dyDescent="0.3">
      <c r="D165" s="64"/>
      <c r="E165" s="4" t="s">
        <v>58</v>
      </c>
      <c r="F165" s="48">
        <v>0</v>
      </c>
      <c r="G165" s="48">
        <v>0</v>
      </c>
      <c r="H165" s="48">
        <v>588</v>
      </c>
      <c r="I165" s="48">
        <v>61903</v>
      </c>
      <c r="J165" s="48">
        <v>31025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48">
        <v>0</v>
      </c>
      <c r="Q165" s="48">
        <v>0</v>
      </c>
      <c r="R165"/>
    </row>
    <row r="166" spans="4:20" ht="14.4" x14ac:dyDescent="0.3">
      <c r="D166" s="64"/>
      <c r="E166" s="4" t="s">
        <v>59</v>
      </c>
      <c r="F166" s="48">
        <v>0</v>
      </c>
      <c r="G166" s="48">
        <v>0</v>
      </c>
      <c r="H166" s="48">
        <v>0</v>
      </c>
      <c r="I166" s="48">
        <v>38679</v>
      </c>
      <c r="J166" s="48">
        <v>24223</v>
      </c>
      <c r="K166" s="48">
        <v>0</v>
      </c>
      <c r="L166" s="48">
        <v>0</v>
      </c>
      <c r="M166" s="48">
        <v>0</v>
      </c>
      <c r="N166" s="48">
        <v>0</v>
      </c>
      <c r="O166" s="48">
        <v>0</v>
      </c>
      <c r="P166" s="48">
        <v>0</v>
      </c>
      <c r="Q166" s="48">
        <v>0</v>
      </c>
      <c r="R166"/>
    </row>
    <row r="167" spans="4:20" ht="14.4" x14ac:dyDescent="0.3">
      <c r="D167" s="64"/>
      <c r="E167" s="4" t="s">
        <v>60</v>
      </c>
      <c r="F167" s="48">
        <v>0</v>
      </c>
      <c r="G167" s="48">
        <v>0</v>
      </c>
      <c r="H167" s="48">
        <v>0</v>
      </c>
      <c r="I167" s="48">
        <v>8976</v>
      </c>
      <c r="J167" s="48">
        <v>7070</v>
      </c>
      <c r="K167" s="48">
        <v>0</v>
      </c>
      <c r="L167" s="48">
        <v>0</v>
      </c>
      <c r="M167" s="48">
        <v>0</v>
      </c>
      <c r="N167" s="48">
        <v>0</v>
      </c>
      <c r="O167" s="48">
        <v>0</v>
      </c>
      <c r="P167" s="48">
        <v>0</v>
      </c>
      <c r="Q167" s="48">
        <v>0</v>
      </c>
      <c r="R167"/>
    </row>
    <row r="168" spans="4:20" ht="14.4" x14ac:dyDescent="0.3">
      <c r="D168" s="64"/>
      <c r="E168" s="4" t="s">
        <v>61</v>
      </c>
      <c r="F168" s="48">
        <v>0</v>
      </c>
      <c r="G168" s="48">
        <v>0</v>
      </c>
      <c r="H168" s="48">
        <v>0</v>
      </c>
      <c r="I168" s="48">
        <v>11147</v>
      </c>
      <c r="J168" s="48">
        <v>4511</v>
      </c>
      <c r="K168" s="48">
        <v>0</v>
      </c>
      <c r="L168" s="48">
        <v>0</v>
      </c>
      <c r="M168" s="48">
        <v>0</v>
      </c>
      <c r="N168" s="48">
        <v>0</v>
      </c>
      <c r="O168" s="48">
        <v>0</v>
      </c>
      <c r="P168" s="48">
        <v>0</v>
      </c>
      <c r="Q168" s="48">
        <v>0</v>
      </c>
      <c r="R168"/>
    </row>
    <row r="169" spans="4:20" ht="14.4" x14ac:dyDescent="0.3">
      <c r="D169" s="64"/>
      <c r="E169" s="4" t="s">
        <v>62</v>
      </c>
      <c r="F169" s="48">
        <v>0</v>
      </c>
      <c r="G169" s="48">
        <v>0</v>
      </c>
      <c r="H169" s="48">
        <v>0</v>
      </c>
      <c r="I169" s="48">
        <v>49407</v>
      </c>
      <c r="J169" s="48">
        <v>23553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/>
    </row>
    <row r="170" spans="4:20" ht="14.4" x14ac:dyDescent="0.3">
      <c r="D170" s="64"/>
      <c r="E170" s="4" t="s">
        <v>63</v>
      </c>
      <c r="F170" s="48">
        <v>0</v>
      </c>
      <c r="G170" s="48">
        <v>0</v>
      </c>
      <c r="H170" s="48">
        <v>0</v>
      </c>
      <c r="I170" s="48">
        <v>28338</v>
      </c>
      <c r="J170" s="48">
        <v>17333</v>
      </c>
      <c r="K170" s="48">
        <v>0</v>
      </c>
      <c r="L170" s="48">
        <v>-47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/>
    </row>
    <row r="171" spans="4:20" ht="14.4" x14ac:dyDescent="0.3">
      <c r="D171" s="64"/>
      <c r="E171" s="4" t="s">
        <v>130</v>
      </c>
      <c r="F171" s="48">
        <v>100</v>
      </c>
      <c r="G171" s="48">
        <v>0</v>
      </c>
      <c r="H171" s="48">
        <v>0</v>
      </c>
      <c r="I171" s="48">
        <v>14525</v>
      </c>
      <c r="J171" s="48">
        <v>6432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/>
    </row>
    <row r="172" spans="4:20" ht="14.4" x14ac:dyDescent="0.3">
      <c r="D172" s="65" t="s">
        <v>131</v>
      </c>
      <c r="E172" s="65"/>
      <c r="F172" s="65">
        <v>424</v>
      </c>
      <c r="G172" s="65">
        <v>168</v>
      </c>
      <c r="H172" s="65">
        <v>864</v>
      </c>
      <c r="I172" s="65">
        <v>510150</v>
      </c>
      <c r="J172" s="65">
        <v>267578</v>
      </c>
      <c r="K172" s="65">
        <v>206</v>
      </c>
      <c r="L172" s="65">
        <v>-47</v>
      </c>
      <c r="M172" s="65">
        <v>0</v>
      </c>
      <c r="N172" s="65">
        <v>0</v>
      </c>
      <c r="O172" s="53">
        <v>0</v>
      </c>
      <c r="P172" s="53">
        <v>0</v>
      </c>
      <c r="Q172" s="53">
        <v>0</v>
      </c>
      <c r="R172"/>
    </row>
    <row r="173" spans="4:20" ht="14.4" x14ac:dyDescent="0.3">
      <c r="D173"/>
      <c r="E173"/>
      <c r="F173"/>
      <c r="G173"/>
      <c r="H173"/>
      <c r="I173"/>
      <c r="J173"/>
      <c r="K173"/>
      <c r="L173"/>
      <c r="M173"/>
      <c r="N173" s="7"/>
      <c r="O173" s="7"/>
      <c r="P173" s="7"/>
      <c r="Q173" s="7"/>
      <c r="R173" s="55"/>
    </row>
    <row r="174" spans="4:20" ht="15.6" x14ac:dyDescent="0.3">
      <c r="D174"/>
      <c r="E174"/>
      <c r="F174"/>
      <c r="G174"/>
      <c r="H174"/>
      <c r="I174"/>
      <c r="J174"/>
      <c r="K174"/>
      <c r="L174"/>
      <c r="M174"/>
      <c r="N174" s="42" t="s">
        <v>166</v>
      </c>
    </row>
    <row r="175" spans="4:20" ht="15.6" x14ac:dyDescent="0.3">
      <c r="D175" s="63" t="s">
        <v>167</v>
      </c>
      <c r="E175"/>
      <c r="F175"/>
      <c r="G175"/>
      <c r="H175"/>
      <c r="I175"/>
      <c r="J175"/>
      <c r="K175"/>
      <c r="L175"/>
      <c r="M175"/>
      <c r="N175" s="44"/>
      <c r="O175" s="44"/>
      <c r="P175" s="44"/>
      <c r="Q175" s="44"/>
      <c r="R175" s="45" t="s">
        <v>168</v>
      </c>
      <c r="S175" s="46" t="s">
        <v>168</v>
      </c>
      <c r="T175" s="46" t="s">
        <v>168</v>
      </c>
    </row>
    <row r="176" spans="4:20" x14ac:dyDescent="0.3">
      <c r="D176" s="44"/>
      <c r="E176" s="44"/>
      <c r="F176" s="44" t="s">
        <v>117</v>
      </c>
      <c r="G176" s="44"/>
      <c r="H176" s="44"/>
      <c r="I176" s="44"/>
      <c r="J176" s="44"/>
      <c r="K176" s="44"/>
      <c r="L176" s="44"/>
      <c r="M176" s="44"/>
      <c r="N176" s="5"/>
      <c r="O176" s="5"/>
      <c r="P176" s="5"/>
      <c r="Q176" s="5"/>
      <c r="R176" s="45" t="s">
        <v>118</v>
      </c>
      <c r="S176" s="46" t="s">
        <v>119</v>
      </c>
      <c r="T176" s="46" t="s">
        <v>119</v>
      </c>
    </row>
    <row r="177" spans="2:20" x14ac:dyDescent="0.3">
      <c r="D177" s="5" t="s">
        <v>120</v>
      </c>
      <c r="E177" s="5" t="s">
        <v>40</v>
      </c>
      <c r="F177" s="5" t="s">
        <v>98</v>
      </c>
      <c r="G177" s="5" t="s">
        <v>99</v>
      </c>
      <c r="H177" s="5" t="s">
        <v>100</v>
      </c>
      <c r="I177" s="5" t="s">
        <v>101</v>
      </c>
      <c r="J177" s="5" t="s">
        <v>102</v>
      </c>
      <c r="K177" s="5" t="s">
        <v>103</v>
      </c>
      <c r="L177" s="5" t="s">
        <v>104</v>
      </c>
      <c r="M177" s="5" t="s">
        <v>105</v>
      </c>
      <c r="N177" s="5" t="s">
        <v>106</v>
      </c>
      <c r="O177" s="5" t="s">
        <v>107</v>
      </c>
      <c r="P177" s="5" t="s">
        <v>108</v>
      </c>
      <c r="Q177" s="5" t="s">
        <v>109</v>
      </c>
      <c r="R177" s="45" t="s">
        <v>127</v>
      </c>
      <c r="S177" s="46" t="s">
        <v>10</v>
      </c>
      <c r="T177" s="46" t="s">
        <v>128</v>
      </c>
    </row>
    <row r="178" spans="2:20" x14ac:dyDescent="0.3">
      <c r="B178" s="33" t="s">
        <v>46</v>
      </c>
      <c r="C178" s="33" t="s">
        <v>7</v>
      </c>
      <c r="D178" s="64" t="s">
        <v>165</v>
      </c>
      <c r="E178" s="4" t="s">
        <v>46</v>
      </c>
      <c r="F178" s="48">
        <v>14578</v>
      </c>
      <c r="G178" s="48">
        <v>11006</v>
      </c>
      <c r="H178" s="48">
        <v>13416</v>
      </c>
      <c r="I178" s="48">
        <v>47690</v>
      </c>
      <c r="J178" s="48">
        <v>52414</v>
      </c>
      <c r="K178" s="48">
        <v>47803</v>
      </c>
      <c r="L178" s="48">
        <v>35704</v>
      </c>
      <c r="M178" s="49">
        <v>45665.075034106419</v>
      </c>
      <c r="N178" s="49">
        <v>45665.075034106419</v>
      </c>
      <c r="O178" s="49">
        <v>50738.972260118244</v>
      </c>
      <c r="P178" s="49">
        <v>50738.972260118244</v>
      </c>
      <c r="Q178" s="49">
        <v>50738.972260118244</v>
      </c>
      <c r="R178" s="50">
        <v>466000</v>
      </c>
      <c r="S178" s="51">
        <v>615000</v>
      </c>
      <c r="T178" s="51">
        <v>51250</v>
      </c>
    </row>
    <row r="179" spans="2:20" x14ac:dyDescent="0.3">
      <c r="B179" s="33" t="s">
        <v>47</v>
      </c>
      <c r="C179" s="33" t="s">
        <v>7</v>
      </c>
      <c r="D179" s="64"/>
      <c r="E179" s="4" t="s">
        <v>47</v>
      </c>
      <c r="F179" s="48">
        <v>35129</v>
      </c>
      <c r="G179" s="48">
        <v>23304</v>
      </c>
      <c r="H179" s="48">
        <v>21726</v>
      </c>
      <c r="I179" s="48">
        <v>82559</v>
      </c>
      <c r="J179" s="48">
        <v>84561</v>
      </c>
      <c r="K179" s="48">
        <v>73672</v>
      </c>
      <c r="L179" s="48">
        <v>49823</v>
      </c>
      <c r="M179" s="49">
        <v>71333.706992230858</v>
      </c>
      <c r="N179" s="49">
        <v>71333.706992230858</v>
      </c>
      <c r="O179" s="49">
        <v>79259.674435812063</v>
      </c>
      <c r="P179" s="49">
        <v>79259.674435812063</v>
      </c>
      <c r="Q179" s="49">
        <v>79259.674435812063</v>
      </c>
      <c r="R179" s="50">
        <v>751000</v>
      </c>
      <c r="S179" s="51">
        <v>914000</v>
      </c>
      <c r="T179" s="51">
        <v>76166.666666666672</v>
      </c>
    </row>
    <row r="180" spans="2:20" x14ac:dyDescent="0.3">
      <c r="B180" s="33" t="s">
        <v>49</v>
      </c>
      <c r="C180" s="33" t="s">
        <v>7</v>
      </c>
      <c r="D180" s="64"/>
      <c r="E180" s="4" t="s">
        <v>49</v>
      </c>
      <c r="F180" s="48">
        <v>3182</v>
      </c>
      <c r="G180" s="48">
        <v>2438</v>
      </c>
      <c r="H180" s="48">
        <v>3254</v>
      </c>
      <c r="I180" s="48">
        <v>11216</v>
      </c>
      <c r="J180" s="48">
        <v>13720</v>
      </c>
      <c r="K180" s="48">
        <v>8490</v>
      </c>
      <c r="L180" s="48">
        <v>10967</v>
      </c>
      <c r="M180" s="49">
        <v>10399.741379310346</v>
      </c>
      <c r="N180" s="49">
        <v>10399.741379310346</v>
      </c>
      <c r="O180" s="49">
        <v>11555.268199233717</v>
      </c>
      <c r="P180" s="49">
        <v>11555.268199233717</v>
      </c>
      <c r="Q180" s="49">
        <v>11555.268199233717</v>
      </c>
      <c r="R180" s="50">
        <v>109000</v>
      </c>
      <c r="S180" s="51">
        <v>121000</v>
      </c>
      <c r="T180" s="51">
        <v>10083.333333333334</v>
      </c>
    </row>
    <row r="181" spans="2:20" x14ac:dyDescent="0.3">
      <c r="B181" s="33" t="s">
        <v>50</v>
      </c>
      <c r="C181" s="33" t="s">
        <v>7</v>
      </c>
      <c r="D181" s="64"/>
      <c r="E181" s="4" t="s">
        <v>50</v>
      </c>
      <c r="F181" s="48">
        <v>9472</v>
      </c>
      <c r="G181" s="48">
        <v>8570</v>
      </c>
      <c r="H181" s="48">
        <v>9014</v>
      </c>
      <c r="I181" s="48">
        <v>35636</v>
      </c>
      <c r="J181" s="48">
        <v>35530</v>
      </c>
      <c r="K181" s="48">
        <v>29419</v>
      </c>
      <c r="L181" s="48">
        <v>28917</v>
      </c>
      <c r="M181" s="49">
        <v>29373.019480519481</v>
      </c>
      <c r="N181" s="49">
        <v>29373.019480519481</v>
      </c>
      <c r="O181" s="49">
        <v>32636.688311688315</v>
      </c>
      <c r="P181" s="49">
        <v>32636.688311688315</v>
      </c>
      <c r="Q181" s="49">
        <v>32636.688311688315</v>
      </c>
      <c r="R181" s="50">
        <v>313000</v>
      </c>
      <c r="S181" s="51">
        <v>485000</v>
      </c>
      <c r="T181" s="51">
        <v>40416.666666666664</v>
      </c>
    </row>
    <row r="182" spans="2:20" x14ac:dyDescent="0.3">
      <c r="B182" s="33" t="s">
        <v>51</v>
      </c>
      <c r="C182" s="33" t="s">
        <v>7</v>
      </c>
      <c r="D182" s="64"/>
      <c r="E182" s="4" t="s">
        <v>51</v>
      </c>
      <c r="F182" s="48">
        <v>7362</v>
      </c>
      <c r="G182" s="48">
        <v>3955</v>
      </c>
      <c r="H182" s="48">
        <v>8946</v>
      </c>
      <c r="I182" s="48">
        <v>28966</v>
      </c>
      <c r="J182" s="48">
        <v>28240</v>
      </c>
      <c r="K182" s="48">
        <v>16736</v>
      </c>
      <c r="L182" s="48">
        <v>13232</v>
      </c>
      <c r="M182" s="49">
        <v>19746.734693877552</v>
      </c>
      <c r="N182" s="49">
        <v>19746.734693877552</v>
      </c>
      <c r="O182" s="49">
        <v>21940.81632653061</v>
      </c>
      <c r="P182" s="49">
        <v>21940.81632653061</v>
      </c>
      <c r="Q182" s="49">
        <v>21940.81632653061</v>
      </c>
      <c r="R182" s="50">
        <v>213000</v>
      </c>
      <c r="S182" s="51">
        <v>220000</v>
      </c>
      <c r="T182" s="51">
        <v>18333.333333333332</v>
      </c>
    </row>
    <row r="183" spans="2:20" x14ac:dyDescent="0.3">
      <c r="B183" s="33" t="s">
        <v>52</v>
      </c>
      <c r="C183" s="33" t="s">
        <v>7</v>
      </c>
      <c r="D183" s="64"/>
      <c r="E183" s="4" t="s">
        <v>52</v>
      </c>
      <c r="F183" s="48">
        <v>8910</v>
      </c>
      <c r="G183" s="48">
        <v>7294</v>
      </c>
      <c r="H183" s="48">
        <v>8245</v>
      </c>
      <c r="I183" s="48">
        <v>30941</v>
      </c>
      <c r="J183" s="48">
        <v>33605</v>
      </c>
      <c r="K183" s="48">
        <v>20808</v>
      </c>
      <c r="L183" s="48">
        <v>24205</v>
      </c>
      <c r="M183" s="49">
        <v>22879.72623966942</v>
      </c>
      <c r="N183" s="49">
        <v>22879.72623966942</v>
      </c>
      <c r="O183" s="49">
        <v>25421.918044077134</v>
      </c>
      <c r="P183" s="49">
        <v>25421.918044077134</v>
      </c>
      <c r="Q183" s="49">
        <v>25421.918044077134</v>
      </c>
      <c r="R183" s="50">
        <v>256000</v>
      </c>
      <c r="S183" s="51">
        <v>304000</v>
      </c>
      <c r="T183" s="51">
        <v>25333.333333333332</v>
      </c>
    </row>
    <row r="184" spans="2:20" x14ac:dyDescent="0.3">
      <c r="B184" s="33" t="s">
        <v>53</v>
      </c>
      <c r="C184" s="33" t="s">
        <v>7</v>
      </c>
      <c r="D184" s="64"/>
      <c r="E184" s="4" t="s">
        <v>53</v>
      </c>
      <c r="F184" s="48">
        <v>22254</v>
      </c>
      <c r="G184" s="48">
        <v>16143</v>
      </c>
      <c r="H184" s="48">
        <v>19360</v>
      </c>
      <c r="I184" s="48">
        <v>81287</v>
      </c>
      <c r="J184" s="48">
        <v>82082</v>
      </c>
      <c r="K184" s="48">
        <v>68432</v>
      </c>
      <c r="L184" s="48">
        <v>55471</v>
      </c>
      <c r="M184" s="49">
        <v>82303.172496984305</v>
      </c>
      <c r="N184" s="49">
        <v>82303.172496984305</v>
      </c>
      <c r="O184" s="49">
        <v>91447.969441093679</v>
      </c>
      <c r="P184" s="49">
        <v>91447.969441093679</v>
      </c>
      <c r="Q184" s="49">
        <v>91447.969441093679</v>
      </c>
      <c r="R184" s="50">
        <v>784000</v>
      </c>
      <c r="S184" s="51">
        <v>1036000</v>
      </c>
      <c r="T184" s="51">
        <v>86333.333333333328</v>
      </c>
    </row>
    <row r="185" spans="2:20" x14ac:dyDescent="0.3">
      <c r="B185" s="33" t="s">
        <v>54</v>
      </c>
      <c r="C185" s="33" t="s">
        <v>7</v>
      </c>
      <c r="D185" s="64"/>
      <c r="E185" s="4" t="s">
        <v>54</v>
      </c>
      <c r="F185" s="48">
        <v>1681</v>
      </c>
      <c r="G185" s="48">
        <v>1026</v>
      </c>
      <c r="H185" s="48">
        <v>2181</v>
      </c>
      <c r="I185" s="48">
        <v>4314</v>
      </c>
      <c r="J185" s="48">
        <v>7274</v>
      </c>
      <c r="K185" s="48">
        <v>9237</v>
      </c>
      <c r="L185" s="48">
        <v>6888</v>
      </c>
      <c r="M185" s="49">
        <v>6689.7841726618699</v>
      </c>
      <c r="N185" s="49">
        <v>6689.7841726618699</v>
      </c>
      <c r="O185" s="49">
        <v>7433.0935251798555</v>
      </c>
      <c r="P185" s="49">
        <v>7433.0935251798555</v>
      </c>
      <c r="Q185" s="49">
        <v>7433.0935251798555</v>
      </c>
      <c r="R185" s="50">
        <v>68000</v>
      </c>
      <c r="S185" s="51">
        <v>117000</v>
      </c>
      <c r="T185" s="51">
        <v>9750</v>
      </c>
    </row>
    <row r="186" spans="2:20" x14ac:dyDescent="0.3">
      <c r="B186" s="33" t="s">
        <v>55</v>
      </c>
      <c r="C186" s="33" t="s">
        <v>7</v>
      </c>
      <c r="D186" s="64"/>
      <c r="E186" s="4" t="s">
        <v>55</v>
      </c>
      <c r="F186" s="48">
        <v>12397</v>
      </c>
      <c r="G186" s="48">
        <v>8214</v>
      </c>
      <c r="H186" s="48">
        <v>10953</v>
      </c>
      <c r="I186" s="48">
        <v>31428</v>
      </c>
      <c r="J186" s="48">
        <v>33168</v>
      </c>
      <c r="K186" s="48">
        <v>30811</v>
      </c>
      <c r="L186" s="48">
        <v>22320</v>
      </c>
      <c r="M186" s="49">
        <v>18000</v>
      </c>
      <c r="N186" s="49">
        <v>18000</v>
      </c>
      <c r="O186" s="49">
        <v>20000</v>
      </c>
      <c r="P186" s="49">
        <v>20000</v>
      </c>
      <c r="Q186" s="49">
        <v>20000</v>
      </c>
      <c r="R186" s="50">
        <v>245000</v>
      </c>
      <c r="S186" s="51">
        <v>245000</v>
      </c>
      <c r="T186" s="51">
        <v>20416.666666666668</v>
      </c>
    </row>
    <row r="187" spans="2:20" x14ac:dyDescent="0.3">
      <c r="B187" s="33" t="s">
        <v>56</v>
      </c>
      <c r="C187" s="33" t="s">
        <v>7</v>
      </c>
      <c r="D187" s="64"/>
      <c r="E187" s="4" t="s">
        <v>56</v>
      </c>
      <c r="F187" s="48">
        <v>19421</v>
      </c>
      <c r="G187" s="48">
        <v>17275</v>
      </c>
      <c r="H187" s="48">
        <v>23799</v>
      </c>
      <c r="I187" s="48">
        <v>85486</v>
      </c>
      <c r="J187" s="48">
        <v>83043</v>
      </c>
      <c r="K187" s="48">
        <v>69857</v>
      </c>
      <c r="L187" s="48">
        <v>61142</v>
      </c>
      <c r="M187" s="49">
        <v>108045.45205479451</v>
      </c>
      <c r="N187" s="49">
        <v>108045.45205479451</v>
      </c>
      <c r="O187" s="49">
        <v>120050.50228310502</v>
      </c>
      <c r="P187" s="49">
        <v>120050.50228310502</v>
      </c>
      <c r="Q187" s="49">
        <v>120050.50228310502</v>
      </c>
      <c r="R187" s="50">
        <v>936000</v>
      </c>
      <c r="S187" s="51">
        <v>865000</v>
      </c>
      <c r="T187" s="51">
        <v>72083.333333333328</v>
      </c>
    </row>
    <row r="188" spans="2:20" x14ac:dyDescent="0.3">
      <c r="B188" s="33" t="s">
        <v>58</v>
      </c>
      <c r="C188" s="33" t="s">
        <v>7</v>
      </c>
      <c r="D188" s="64"/>
      <c r="E188" s="4" t="s">
        <v>58</v>
      </c>
      <c r="F188" s="48">
        <v>17992</v>
      </c>
      <c r="G188" s="48">
        <v>11309</v>
      </c>
      <c r="H188" s="48">
        <v>19347</v>
      </c>
      <c r="I188" s="48">
        <v>80211</v>
      </c>
      <c r="J188" s="48">
        <v>70395</v>
      </c>
      <c r="K188" s="48">
        <v>56743</v>
      </c>
      <c r="L188" s="48">
        <v>57311</v>
      </c>
      <c r="M188" s="49">
        <v>66375.933283358318</v>
      </c>
      <c r="N188" s="49">
        <v>66375.933283358318</v>
      </c>
      <c r="O188" s="49">
        <v>73751.036981509256</v>
      </c>
      <c r="P188" s="49">
        <v>73751.036981509256</v>
      </c>
      <c r="Q188" s="49">
        <v>73751.036981509256</v>
      </c>
      <c r="R188" s="50">
        <v>667000</v>
      </c>
      <c r="S188" s="51">
        <v>796000</v>
      </c>
      <c r="T188" s="51">
        <v>66333.333333333328</v>
      </c>
    </row>
    <row r="189" spans="2:20" x14ac:dyDescent="0.3">
      <c r="B189" s="33" t="s">
        <v>59</v>
      </c>
      <c r="C189" s="33" t="s">
        <v>7</v>
      </c>
      <c r="D189" s="64"/>
      <c r="E189" s="4" t="s">
        <v>59</v>
      </c>
      <c r="F189" s="48">
        <v>40625</v>
      </c>
      <c r="G189" s="48">
        <v>29288</v>
      </c>
      <c r="H189" s="48">
        <v>32593</v>
      </c>
      <c r="I189" s="48">
        <v>73297</v>
      </c>
      <c r="J189" s="48">
        <v>85253</v>
      </c>
      <c r="K189" s="48">
        <v>75577</v>
      </c>
      <c r="L189" s="48">
        <v>59968</v>
      </c>
      <c r="M189" s="49">
        <v>71727.388120423115</v>
      </c>
      <c r="N189" s="49">
        <v>71727.388120423115</v>
      </c>
      <c r="O189" s="49">
        <v>79697.097911581237</v>
      </c>
      <c r="P189" s="49">
        <v>79697.097911581237</v>
      </c>
      <c r="Q189" s="49">
        <v>79697.097911581237</v>
      </c>
      <c r="R189" s="50">
        <v>779000</v>
      </c>
      <c r="S189" s="51">
        <v>977000</v>
      </c>
      <c r="T189" s="51">
        <v>81416.666666666672</v>
      </c>
    </row>
    <row r="190" spans="2:20" x14ac:dyDescent="0.3">
      <c r="B190" s="33" t="s">
        <v>60</v>
      </c>
      <c r="C190" s="33" t="s">
        <v>7</v>
      </c>
      <c r="D190" s="64"/>
      <c r="E190" s="4" t="s">
        <v>60</v>
      </c>
      <c r="F190" s="48">
        <v>2346</v>
      </c>
      <c r="G190" s="48">
        <v>249</v>
      </c>
      <c r="H190" s="48">
        <v>2753</v>
      </c>
      <c r="I190" s="48">
        <v>10487</v>
      </c>
      <c r="J190" s="48">
        <v>12115</v>
      </c>
      <c r="K190" s="48">
        <v>5019</v>
      </c>
      <c r="L190" s="48">
        <v>7104</v>
      </c>
      <c r="M190" s="49">
        <v>10080</v>
      </c>
      <c r="N190" s="49">
        <v>10080</v>
      </c>
      <c r="O190" s="49">
        <v>11200</v>
      </c>
      <c r="P190" s="49">
        <v>11200</v>
      </c>
      <c r="Q190" s="49">
        <v>11200</v>
      </c>
      <c r="R190" s="50">
        <v>94000</v>
      </c>
      <c r="S190" s="51">
        <v>100000</v>
      </c>
      <c r="T190" s="51">
        <v>8333.3333333333339</v>
      </c>
    </row>
    <row r="191" spans="2:20" x14ac:dyDescent="0.3">
      <c r="B191" s="33" t="s">
        <v>61</v>
      </c>
      <c r="C191" s="33" t="s">
        <v>7</v>
      </c>
      <c r="D191" s="64"/>
      <c r="E191" s="4" t="s">
        <v>61</v>
      </c>
      <c r="F191" s="48">
        <v>4481</v>
      </c>
      <c r="G191" s="48">
        <v>2848</v>
      </c>
      <c r="H191" s="48">
        <v>4383</v>
      </c>
      <c r="I191" s="48">
        <v>14451</v>
      </c>
      <c r="J191" s="48">
        <v>13930</v>
      </c>
      <c r="K191" s="48">
        <v>9779</v>
      </c>
      <c r="L191" s="48">
        <v>12736</v>
      </c>
      <c r="M191" s="49">
        <v>10613.333333333334</v>
      </c>
      <c r="N191" s="49">
        <v>10613.333333333334</v>
      </c>
      <c r="O191" s="49">
        <v>11792.592592592593</v>
      </c>
      <c r="P191" s="49">
        <v>11792.592592592593</v>
      </c>
      <c r="Q191" s="49">
        <v>11792.592592592593</v>
      </c>
      <c r="R191" s="50">
        <v>119000</v>
      </c>
      <c r="S191" s="51">
        <v>116000</v>
      </c>
      <c r="T191" s="51">
        <v>9666.6666666666661</v>
      </c>
    </row>
    <row r="192" spans="2:20" x14ac:dyDescent="0.3">
      <c r="B192" s="33" t="s">
        <v>62</v>
      </c>
      <c r="C192" s="33" t="s">
        <v>7</v>
      </c>
      <c r="D192" s="64"/>
      <c r="E192" s="4" t="s">
        <v>62</v>
      </c>
      <c r="F192" s="48">
        <v>23670</v>
      </c>
      <c r="G192" s="48">
        <v>18953</v>
      </c>
      <c r="H192" s="48">
        <v>28275</v>
      </c>
      <c r="I192" s="48">
        <v>83682</v>
      </c>
      <c r="J192" s="48">
        <v>87031</v>
      </c>
      <c r="K192" s="48">
        <v>78973</v>
      </c>
      <c r="L192" s="48">
        <v>66641</v>
      </c>
      <c r="M192" s="49">
        <v>72198.848762968875</v>
      </c>
      <c r="N192" s="49">
        <v>72198.848762968875</v>
      </c>
      <c r="O192" s="49">
        <v>80220.943069965419</v>
      </c>
      <c r="P192" s="49">
        <v>80220.943069965419</v>
      </c>
      <c r="Q192" s="49">
        <v>80220.943069965419</v>
      </c>
      <c r="R192" s="50">
        <v>772000</v>
      </c>
      <c r="S192" s="51">
        <v>981000</v>
      </c>
      <c r="T192" s="51">
        <v>81750</v>
      </c>
    </row>
    <row r="193" spans="2:20" x14ac:dyDescent="0.3">
      <c r="B193" s="33" t="s">
        <v>63</v>
      </c>
      <c r="C193" s="33" t="s">
        <v>7</v>
      </c>
      <c r="D193" s="64"/>
      <c r="E193" s="4" t="s">
        <v>63</v>
      </c>
      <c r="F193" s="48">
        <v>7551</v>
      </c>
      <c r="G193" s="48">
        <v>7006</v>
      </c>
      <c r="H193" s="48">
        <v>6540</v>
      </c>
      <c r="I193" s="48">
        <v>34350</v>
      </c>
      <c r="J193" s="48">
        <v>31565</v>
      </c>
      <c r="K193" s="48">
        <v>25420</v>
      </c>
      <c r="L193" s="48">
        <v>13610</v>
      </c>
      <c r="M193" s="49">
        <v>28233.510638297874</v>
      </c>
      <c r="N193" s="49">
        <v>28233.510638297874</v>
      </c>
      <c r="O193" s="49">
        <v>31370.567375886527</v>
      </c>
      <c r="P193" s="49">
        <v>31370.567375886527</v>
      </c>
      <c r="Q193" s="49">
        <v>31370.567375886527</v>
      </c>
      <c r="R193" s="50">
        <v>277000</v>
      </c>
      <c r="S193" s="51">
        <v>346000</v>
      </c>
      <c r="T193" s="51">
        <v>28833.333333333332</v>
      </c>
    </row>
    <row r="194" spans="2:20" x14ac:dyDescent="0.3">
      <c r="B194" s="33" t="s">
        <v>25</v>
      </c>
      <c r="C194" s="33" t="s">
        <v>7</v>
      </c>
      <c r="D194" s="64"/>
      <c r="E194" s="4" t="s">
        <v>130</v>
      </c>
      <c r="F194" s="48">
        <v>11095</v>
      </c>
      <c r="G194" s="48">
        <v>10629</v>
      </c>
      <c r="H194" s="48">
        <v>11478</v>
      </c>
      <c r="I194" s="48">
        <v>28749</v>
      </c>
      <c r="J194" s="48">
        <v>30359</v>
      </c>
      <c r="K194" s="48">
        <v>28595</v>
      </c>
      <c r="L194" s="48">
        <v>26791</v>
      </c>
      <c r="M194" s="49">
        <v>32136.719720496898</v>
      </c>
      <c r="N194" s="49">
        <v>32136.719720496898</v>
      </c>
      <c r="O194" s="49">
        <v>35707.466356107667</v>
      </c>
      <c r="P194" s="49">
        <v>35707.466356107667</v>
      </c>
      <c r="Q194" s="49">
        <v>35707.466356107667</v>
      </c>
      <c r="R194" s="50">
        <v>319000</v>
      </c>
      <c r="S194" s="51">
        <v>394000</v>
      </c>
      <c r="T194" s="51">
        <v>32833.333333333336</v>
      </c>
    </row>
    <row r="195" spans="2:20" x14ac:dyDescent="0.3">
      <c r="B195" s="33">
        <v>0</v>
      </c>
      <c r="D195" s="65" t="s">
        <v>131</v>
      </c>
      <c r="E195" s="65"/>
      <c r="F195" s="65">
        <v>242146</v>
      </c>
      <c r="G195" s="65">
        <v>179507</v>
      </c>
      <c r="H195" s="65">
        <v>226263</v>
      </c>
      <c r="I195" s="65">
        <v>764750</v>
      </c>
      <c r="J195" s="65">
        <v>784285</v>
      </c>
      <c r="K195" s="65">
        <v>655371</v>
      </c>
      <c r="L195" s="65">
        <v>552830</v>
      </c>
      <c r="M195" s="53">
        <v>705802.14640303329</v>
      </c>
      <c r="N195" s="53">
        <v>705802.14640303329</v>
      </c>
      <c r="O195" s="53">
        <v>784224.60711448139</v>
      </c>
      <c r="P195" s="53">
        <v>784224.60711448139</v>
      </c>
      <c r="Q195" s="53">
        <v>784224.60711448139</v>
      </c>
      <c r="R195" s="53">
        <f>SUM(R178:R194)</f>
        <v>7168000</v>
      </c>
      <c r="S195" s="53">
        <v>8632000</v>
      </c>
      <c r="T195" s="53">
        <v>719333.33333333337</v>
      </c>
    </row>
    <row r="196" spans="2:20" ht="14.4" x14ac:dyDescent="0.3">
      <c r="B196" s="33">
        <v>0</v>
      </c>
      <c r="D196"/>
      <c r="E196"/>
      <c r="F196"/>
      <c r="G196"/>
      <c r="H196"/>
      <c r="I196"/>
      <c r="J196"/>
      <c r="K196"/>
      <c r="L196"/>
      <c r="M196"/>
      <c r="N196" s="7"/>
      <c r="O196" s="7"/>
      <c r="P196" s="7"/>
      <c r="Q196" s="7"/>
      <c r="R196" s="55"/>
    </row>
    <row r="197" spans="2:20" ht="15.6" x14ac:dyDescent="0.3">
      <c r="D197"/>
      <c r="E197"/>
      <c r="F197"/>
      <c r="G197"/>
      <c r="H197"/>
      <c r="I197"/>
      <c r="J197"/>
      <c r="K197"/>
      <c r="L197"/>
      <c r="M197"/>
      <c r="N197" s="42" t="s">
        <v>169</v>
      </c>
      <c r="R197" s="45" t="s">
        <v>170</v>
      </c>
      <c r="S197" s="46" t="s">
        <v>170</v>
      </c>
    </row>
    <row r="198" spans="2:20" ht="15.6" x14ac:dyDescent="0.3">
      <c r="D198" s="61" t="s">
        <v>171</v>
      </c>
      <c r="E198" s="61"/>
      <c r="F198" s="5" t="s">
        <v>117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45" t="s">
        <v>118</v>
      </c>
      <c r="S198" s="46" t="s">
        <v>119</v>
      </c>
    </row>
    <row r="199" spans="2:20" x14ac:dyDescent="0.3">
      <c r="D199" s="5" t="s">
        <v>120</v>
      </c>
      <c r="E199" s="5" t="s">
        <v>40</v>
      </c>
      <c r="F199" s="5" t="s">
        <v>98</v>
      </c>
      <c r="G199" s="5" t="s">
        <v>99</v>
      </c>
      <c r="H199" s="5" t="s">
        <v>100</v>
      </c>
      <c r="I199" s="5" t="s">
        <v>101</v>
      </c>
      <c r="J199" s="5" t="s">
        <v>102</v>
      </c>
      <c r="K199" s="5" t="s">
        <v>103</v>
      </c>
      <c r="L199" s="5" t="s">
        <v>104</v>
      </c>
      <c r="M199" s="5" t="s">
        <v>105</v>
      </c>
      <c r="N199" s="5" t="s">
        <v>106</v>
      </c>
      <c r="O199" s="5" t="s">
        <v>107</v>
      </c>
      <c r="P199" s="5" t="s">
        <v>108</v>
      </c>
      <c r="Q199" s="5" t="s">
        <v>109</v>
      </c>
      <c r="R199" s="45" t="s">
        <v>127</v>
      </c>
      <c r="S199" s="46" t="s">
        <v>10</v>
      </c>
    </row>
    <row r="200" spans="2:20" x14ac:dyDescent="0.3">
      <c r="D200" s="4" t="s">
        <v>97</v>
      </c>
      <c r="E200" s="4" t="s">
        <v>46</v>
      </c>
      <c r="F200" s="48">
        <v>30.497907949790793</v>
      </c>
      <c r="G200" s="48">
        <v>20.53358208955224</v>
      </c>
      <c r="H200" s="48">
        <v>23.454545454545453</v>
      </c>
      <c r="I200" s="48">
        <v>66.699300699300693</v>
      </c>
      <c r="J200" s="48">
        <v>60.384792626728114</v>
      </c>
      <c r="K200" s="48">
        <v>48.828396322778346</v>
      </c>
      <c r="L200" s="48">
        <v>48.709413369713509</v>
      </c>
      <c r="M200" s="49">
        <v>48.709413369713509</v>
      </c>
      <c r="N200" s="49">
        <v>48.709413369713509</v>
      </c>
      <c r="O200" s="49">
        <v>48.709413369713509</v>
      </c>
      <c r="P200" s="49">
        <v>48.709413369713509</v>
      </c>
      <c r="Q200" s="49">
        <v>48.709413369713509</v>
      </c>
      <c r="R200" s="50">
        <v>47.165991902834008</v>
      </c>
      <c r="S200" s="51">
        <v>49.2</v>
      </c>
    </row>
    <row r="201" spans="2:20" x14ac:dyDescent="0.3">
      <c r="E201" s="4" t="s">
        <v>47</v>
      </c>
      <c r="F201" s="48">
        <v>47.600271002710031</v>
      </c>
      <c r="G201" s="48">
        <v>30.74406332453826</v>
      </c>
      <c r="H201" s="48">
        <v>24.858123569794049</v>
      </c>
      <c r="I201" s="48">
        <v>81.580039525691703</v>
      </c>
      <c r="J201" s="48">
        <v>76.595108695652172</v>
      </c>
      <c r="K201" s="48">
        <v>60.140408163265306</v>
      </c>
      <c r="L201" s="48">
        <v>55.297447280799112</v>
      </c>
      <c r="M201" s="49">
        <v>55.297447280799112</v>
      </c>
      <c r="N201" s="49">
        <v>55.297447280799112</v>
      </c>
      <c r="O201" s="49">
        <v>55.297447280799112</v>
      </c>
      <c r="P201" s="49">
        <v>55.297447280799112</v>
      </c>
      <c r="Q201" s="49">
        <v>55.297447280799112</v>
      </c>
      <c r="R201" s="50">
        <v>55.670867309117867</v>
      </c>
      <c r="S201" s="51">
        <v>53.139534883720927</v>
      </c>
    </row>
    <row r="202" spans="2:20" x14ac:dyDescent="0.3">
      <c r="E202" s="4" t="s">
        <v>49</v>
      </c>
      <c r="F202" s="48">
        <v>31.504950495049506</v>
      </c>
      <c r="G202" s="48">
        <v>22.574074074074073</v>
      </c>
      <c r="H202" s="48">
        <v>28.051724137931036</v>
      </c>
      <c r="I202" s="48">
        <v>89.015873015873012</v>
      </c>
      <c r="J202" s="48">
        <v>75.801104972375697</v>
      </c>
      <c r="K202" s="48">
        <v>55.490196078431374</v>
      </c>
      <c r="L202" s="48">
        <v>63.02873563218391</v>
      </c>
      <c r="M202" s="49">
        <v>63.02873563218391</v>
      </c>
      <c r="N202" s="49">
        <v>63.02873563218391</v>
      </c>
      <c r="O202" s="49">
        <v>63.02873563218391</v>
      </c>
      <c r="P202" s="49">
        <v>63.02873563218391</v>
      </c>
      <c r="Q202" s="49">
        <v>63.02873563218391</v>
      </c>
      <c r="R202" s="50">
        <v>59.239130434782609</v>
      </c>
      <c r="S202" s="51">
        <v>55</v>
      </c>
    </row>
    <row r="203" spans="2:20" x14ac:dyDescent="0.3">
      <c r="E203" s="4" t="s">
        <v>50</v>
      </c>
      <c r="F203" s="48">
        <v>28.61631419939577</v>
      </c>
      <c r="G203" s="48">
        <v>21.425000000000001</v>
      </c>
      <c r="H203" s="48">
        <v>22.422885572139304</v>
      </c>
      <c r="I203" s="48">
        <v>74.24166666666666</v>
      </c>
      <c r="J203" s="48">
        <v>70.918163672654686</v>
      </c>
      <c r="K203" s="48">
        <v>53.586520947176687</v>
      </c>
      <c r="L203" s="48">
        <v>53.649350649350652</v>
      </c>
      <c r="M203" s="49">
        <v>53.649350649350652</v>
      </c>
      <c r="N203" s="49">
        <v>53.649350649350652</v>
      </c>
      <c r="O203" s="49">
        <v>53.649350649350652</v>
      </c>
      <c r="P203" s="49">
        <v>53.649350649350652</v>
      </c>
      <c r="Q203" s="49">
        <v>53.649350649350652</v>
      </c>
      <c r="R203" s="50">
        <v>51.143790849673202</v>
      </c>
      <c r="S203" s="51">
        <v>66.438356164383563</v>
      </c>
    </row>
    <row r="204" spans="2:20" x14ac:dyDescent="0.3">
      <c r="E204" s="4" t="s">
        <v>51</v>
      </c>
      <c r="F204" s="48">
        <v>28.984251968503937</v>
      </c>
      <c r="G204" s="48">
        <v>16.209016393442624</v>
      </c>
      <c r="H204" s="48">
        <v>26.467455621301774</v>
      </c>
      <c r="I204" s="48">
        <v>91.375394321766564</v>
      </c>
      <c r="J204" s="48">
        <v>90.80385852090032</v>
      </c>
      <c r="K204" s="48">
        <v>56.732203389830509</v>
      </c>
      <c r="L204" s="48">
        <v>67.510204081632651</v>
      </c>
      <c r="M204" s="49">
        <v>67.510204081632651</v>
      </c>
      <c r="N204" s="49">
        <v>67.510204081632651</v>
      </c>
      <c r="O204" s="49">
        <v>67.510204081632651</v>
      </c>
      <c r="P204" s="49">
        <v>67.510204081632651</v>
      </c>
      <c r="Q204" s="49">
        <v>67.510204081632651</v>
      </c>
      <c r="R204" s="50">
        <v>60.511363636363633</v>
      </c>
      <c r="S204" s="51">
        <v>56.410256410256409</v>
      </c>
    </row>
    <row r="205" spans="2:20" x14ac:dyDescent="0.3">
      <c r="E205" s="4" t="s">
        <v>52</v>
      </c>
      <c r="F205" s="48">
        <v>31.045296167247386</v>
      </c>
      <c r="G205" s="48">
        <v>31.439655172413794</v>
      </c>
      <c r="H205" s="48">
        <v>30.424354243542435</v>
      </c>
      <c r="I205" s="48">
        <v>82.951742627345851</v>
      </c>
      <c r="J205" s="48">
        <v>79.257075471698116</v>
      </c>
      <c r="K205" s="48">
        <v>50.019230769230766</v>
      </c>
      <c r="L205" s="48">
        <v>50.010330578512395</v>
      </c>
      <c r="M205" s="49">
        <v>50.010330578512395</v>
      </c>
      <c r="N205" s="49">
        <v>50.010330578512395</v>
      </c>
      <c r="O205" s="49">
        <v>50.010330578512395</v>
      </c>
      <c r="P205" s="49">
        <v>50.010330578512395</v>
      </c>
      <c r="Q205" s="49">
        <v>50.010330578512395</v>
      </c>
      <c r="R205" s="50">
        <v>51.926977687626774</v>
      </c>
      <c r="S205" s="51">
        <v>49.83606557377049</v>
      </c>
    </row>
    <row r="206" spans="2:20" x14ac:dyDescent="0.3">
      <c r="E206" s="4" t="s">
        <v>53</v>
      </c>
      <c r="F206" s="48">
        <v>36.185365853658539</v>
      </c>
      <c r="G206" s="48">
        <v>25.382075471698112</v>
      </c>
      <c r="H206" s="48">
        <v>25.274151436031332</v>
      </c>
      <c r="I206" s="48">
        <v>109.69905533063428</v>
      </c>
      <c r="J206" s="48">
        <v>87.694444444444443</v>
      </c>
      <c r="K206" s="48">
        <v>65.673704414587334</v>
      </c>
      <c r="L206" s="48">
        <v>66.91314837153196</v>
      </c>
      <c r="M206" s="49">
        <v>66.91314837153196</v>
      </c>
      <c r="N206" s="49">
        <v>66.91314837153196</v>
      </c>
      <c r="O206" s="49">
        <v>66.91314837153196</v>
      </c>
      <c r="P206" s="49">
        <v>66.91314837153196</v>
      </c>
      <c r="Q206" s="49">
        <v>66.91314837153196</v>
      </c>
      <c r="R206" s="50">
        <v>64.63314097279472</v>
      </c>
      <c r="S206" s="51">
        <v>63.170731707317074</v>
      </c>
    </row>
    <row r="207" spans="2:20" x14ac:dyDescent="0.3">
      <c r="E207" s="4" t="s">
        <v>54</v>
      </c>
      <c r="F207" s="48">
        <v>32.32692307692308</v>
      </c>
      <c r="G207" s="48">
        <v>21.375</v>
      </c>
      <c r="H207" s="48">
        <v>29.472972972972972</v>
      </c>
      <c r="I207" s="48">
        <v>41.883495145631066</v>
      </c>
      <c r="J207" s="48">
        <v>49.821917808219176</v>
      </c>
      <c r="K207" s="48">
        <v>45.502463054187189</v>
      </c>
      <c r="L207" s="48">
        <v>49.553956834532372</v>
      </c>
      <c r="M207" s="49">
        <v>49.553956834532372</v>
      </c>
      <c r="N207" s="49">
        <v>49.553956834532372</v>
      </c>
      <c r="O207" s="49">
        <v>49.553956834532372</v>
      </c>
      <c r="P207" s="49">
        <v>49.553956834532372</v>
      </c>
      <c r="Q207" s="49">
        <v>49.553956834532372</v>
      </c>
      <c r="R207" s="50">
        <v>45.63758389261745</v>
      </c>
      <c r="S207" s="51">
        <v>65</v>
      </c>
    </row>
    <row r="208" spans="2:20" x14ac:dyDescent="0.3">
      <c r="E208" s="4" t="s">
        <v>55</v>
      </c>
      <c r="F208" s="48">
        <v>34.151515151515149</v>
      </c>
      <c r="G208" s="48">
        <v>23.535816618911173</v>
      </c>
      <c r="H208" s="48">
        <v>24.072527472527472</v>
      </c>
      <c r="I208" s="48">
        <v>68.921052631578945</v>
      </c>
      <c r="J208" s="48">
        <v>62.228893058161354</v>
      </c>
      <c r="K208" s="48">
        <v>47.62132921174652</v>
      </c>
      <c r="L208" s="48">
        <v>48</v>
      </c>
      <c r="M208" s="49">
        <v>48</v>
      </c>
      <c r="N208" s="49">
        <v>48</v>
      </c>
      <c r="O208" s="49">
        <v>48</v>
      </c>
      <c r="P208" s="49">
        <v>48</v>
      </c>
      <c r="Q208" s="49">
        <v>48</v>
      </c>
      <c r="R208" s="50">
        <v>46.489563567362431</v>
      </c>
      <c r="S208" s="51">
        <v>49</v>
      </c>
    </row>
    <row r="209" spans="2:19" x14ac:dyDescent="0.3">
      <c r="E209" s="4" t="s">
        <v>56</v>
      </c>
      <c r="F209" s="48">
        <v>44.852193995381064</v>
      </c>
      <c r="G209" s="48">
        <v>29.529914529914532</v>
      </c>
      <c r="H209" s="48">
        <v>32.96260387811634</v>
      </c>
      <c r="I209" s="48">
        <v>128.35735735735736</v>
      </c>
      <c r="J209" s="48">
        <v>109.7001321003963</v>
      </c>
      <c r="K209" s="48">
        <v>81.608644859813083</v>
      </c>
      <c r="L209" s="48">
        <v>83.756164383561639</v>
      </c>
      <c r="M209" s="49">
        <v>83.756164383561639</v>
      </c>
      <c r="N209" s="49">
        <v>83.756164383561639</v>
      </c>
      <c r="O209" s="49">
        <v>83.756164383561639</v>
      </c>
      <c r="P209" s="49">
        <v>83.756164383561639</v>
      </c>
      <c r="Q209" s="49">
        <v>83.756164383561639</v>
      </c>
      <c r="R209" s="50">
        <v>80.481513327601036</v>
      </c>
      <c r="S209" s="51">
        <v>50.290697674418603</v>
      </c>
    </row>
    <row r="210" spans="2:19" x14ac:dyDescent="0.3">
      <c r="E210" s="4" t="s">
        <v>58</v>
      </c>
      <c r="F210" s="48">
        <v>43.564164648910413</v>
      </c>
      <c r="G210" s="48">
        <v>26.484777517564403</v>
      </c>
      <c r="H210" s="48">
        <v>32.352842809364546</v>
      </c>
      <c r="I210" s="48">
        <v>141.71554770318022</v>
      </c>
      <c r="J210" s="48">
        <v>126.38240574506284</v>
      </c>
      <c r="K210" s="48">
        <v>79.69522471910112</v>
      </c>
      <c r="L210" s="48">
        <v>85.92353823088456</v>
      </c>
      <c r="M210" s="49">
        <v>85.92353823088456</v>
      </c>
      <c r="N210" s="49">
        <v>85.92353823088456</v>
      </c>
      <c r="O210" s="49">
        <v>85.92353823088456</v>
      </c>
      <c r="P210" s="49">
        <v>85.92353823088456</v>
      </c>
      <c r="Q210" s="49">
        <v>85.92353823088456</v>
      </c>
      <c r="R210" s="50">
        <v>82.754342431761785</v>
      </c>
      <c r="S210" s="51">
        <v>77.28155339805825</v>
      </c>
    </row>
    <row r="211" spans="2:19" x14ac:dyDescent="0.3">
      <c r="E211" s="4" t="s">
        <v>59</v>
      </c>
      <c r="F211" s="48">
        <v>46.481693363844393</v>
      </c>
      <c r="G211" s="48">
        <v>33.898148148148145</v>
      </c>
      <c r="H211" s="48">
        <v>30.206672845227061</v>
      </c>
      <c r="I211" s="48">
        <v>58.497206703910614</v>
      </c>
      <c r="J211" s="48">
        <v>59.575821104122994</v>
      </c>
      <c r="K211" s="48">
        <v>48.759354838709676</v>
      </c>
      <c r="L211" s="48">
        <v>48.794141578519124</v>
      </c>
      <c r="M211" s="49">
        <v>48.794141578519124</v>
      </c>
      <c r="N211" s="49">
        <v>48.794141578519124</v>
      </c>
      <c r="O211" s="49">
        <v>48.794141578519124</v>
      </c>
      <c r="P211" s="49">
        <v>48.794141578519124</v>
      </c>
      <c r="Q211" s="49">
        <v>48.794141578519124</v>
      </c>
      <c r="R211" s="50">
        <v>48.325062034739453</v>
      </c>
      <c r="S211" s="51">
        <v>49.846938775510203</v>
      </c>
    </row>
    <row r="212" spans="2:19" x14ac:dyDescent="0.3">
      <c r="E212" s="4" t="s">
        <v>60</v>
      </c>
      <c r="F212" s="48">
        <v>43.444444444444443</v>
      </c>
      <c r="G212" s="48">
        <v>5.0816326530612246</v>
      </c>
      <c r="H212" s="48">
        <v>36.223684210526315</v>
      </c>
      <c r="I212" s="48">
        <v>119.17045454545455</v>
      </c>
      <c r="J212" s="48">
        <v>189.296875</v>
      </c>
      <c r="K212" s="48">
        <v>76.045454545454547</v>
      </c>
      <c r="L212" s="48">
        <v>96</v>
      </c>
      <c r="M212" s="49">
        <v>96</v>
      </c>
      <c r="N212" s="49">
        <v>96</v>
      </c>
      <c r="O212" s="49">
        <v>96</v>
      </c>
      <c r="P212" s="49">
        <v>96</v>
      </c>
      <c r="Q212" s="49">
        <v>96</v>
      </c>
      <c r="R212" s="50">
        <v>91.262135922330103</v>
      </c>
      <c r="S212" s="51">
        <v>71.428571428571431</v>
      </c>
    </row>
    <row r="213" spans="2:19" x14ac:dyDescent="0.3">
      <c r="E213" s="4" t="s">
        <v>61</v>
      </c>
      <c r="F213" s="48">
        <v>30.69178082191781</v>
      </c>
      <c r="G213" s="48">
        <v>16.952380952380953</v>
      </c>
      <c r="H213" s="48">
        <v>21.698019801980198</v>
      </c>
      <c r="I213" s="48">
        <v>92.634615384615387</v>
      </c>
      <c r="J213" s="48">
        <v>74.491978609625662</v>
      </c>
      <c r="K213" s="48">
        <v>60.739130434782609</v>
      </c>
      <c r="L213" s="48">
        <v>58.962962962962962</v>
      </c>
      <c r="M213" s="49">
        <v>58.962962962962962</v>
      </c>
      <c r="N213" s="49">
        <v>58.962962962962962</v>
      </c>
      <c r="O213" s="49">
        <v>58.962962962962962</v>
      </c>
      <c r="P213" s="49">
        <v>58.962962962962962</v>
      </c>
      <c r="Q213" s="49">
        <v>58.962962962962962</v>
      </c>
      <c r="R213" s="50">
        <v>54.090909090909093</v>
      </c>
      <c r="S213" s="51">
        <v>48.333333333333336</v>
      </c>
    </row>
    <row r="214" spans="2:19" x14ac:dyDescent="0.3">
      <c r="E214" s="4" t="s">
        <v>62</v>
      </c>
      <c r="F214" s="48">
        <v>33.338028169014088</v>
      </c>
      <c r="G214" s="48">
        <v>23.42768850432633</v>
      </c>
      <c r="H214" s="48">
        <v>27.161383285302595</v>
      </c>
      <c r="I214" s="48">
        <v>76.491773308957946</v>
      </c>
      <c r="J214" s="48">
        <v>68.582348305752561</v>
      </c>
      <c r="K214" s="48">
        <v>55.30322128851541</v>
      </c>
      <c r="L214" s="48">
        <v>53.18515562649641</v>
      </c>
      <c r="M214" s="49">
        <v>53.18515562649641</v>
      </c>
      <c r="N214" s="49">
        <v>53.18515562649641</v>
      </c>
      <c r="O214" s="49">
        <v>53.18515562649641</v>
      </c>
      <c r="P214" s="49">
        <v>53.18515562649641</v>
      </c>
      <c r="Q214" s="49">
        <v>53.18515562649641</v>
      </c>
      <c r="R214" s="50">
        <v>52.021563342318061</v>
      </c>
      <c r="S214" s="51">
        <v>54.19889502762431</v>
      </c>
    </row>
    <row r="215" spans="2:19" x14ac:dyDescent="0.3">
      <c r="E215" s="4" t="s">
        <v>63</v>
      </c>
      <c r="F215" s="48">
        <v>62.404958677685947</v>
      </c>
      <c r="G215" s="48">
        <v>53.075757575757578</v>
      </c>
      <c r="H215" s="48">
        <v>45.734265734265733</v>
      </c>
      <c r="I215" s="48">
        <v>208.18181818181819</v>
      </c>
      <c r="J215" s="48">
        <v>204.96753246753246</v>
      </c>
      <c r="K215" s="48">
        <v>113.99103139013452</v>
      </c>
      <c r="L215" s="48">
        <v>96.524822695035468</v>
      </c>
      <c r="M215" s="49">
        <v>96.524822695035468</v>
      </c>
      <c r="N215" s="49">
        <v>96.524822695035468</v>
      </c>
      <c r="O215" s="49">
        <v>96.524822695035468</v>
      </c>
      <c r="P215" s="49">
        <v>96.524822695035468</v>
      </c>
      <c r="Q215" s="49">
        <v>96.524822695035468</v>
      </c>
      <c r="R215" s="50">
        <v>104.92424242424242</v>
      </c>
      <c r="S215" s="51">
        <v>88.717948717948715</v>
      </c>
    </row>
    <row r="216" spans="2:19" x14ac:dyDescent="0.3">
      <c r="E216" s="4" t="s">
        <v>130</v>
      </c>
      <c r="F216" s="48">
        <v>26.995133819951338</v>
      </c>
      <c r="G216" s="48">
        <v>23.207423580786028</v>
      </c>
      <c r="H216" s="48">
        <v>22.728712871287129</v>
      </c>
      <c r="I216" s="48">
        <v>53.337662337662337</v>
      </c>
      <c r="J216" s="48">
        <v>48.036392405063289</v>
      </c>
      <c r="K216" s="48">
        <v>38.331099195710458</v>
      </c>
      <c r="L216" s="48">
        <v>41.600931677018636</v>
      </c>
      <c r="M216" s="49">
        <v>41.600931677018636</v>
      </c>
      <c r="N216" s="49">
        <v>41.600931677018636</v>
      </c>
      <c r="O216" s="49">
        <v>41.600931677018636</v>
      </c>
      <c r="P216" s="49">
        <v>41.600931677018636</v>
      </c>
      <c r="Q216" s="49">
        <v>41.600931677018636</v>
      </c>
      <c r="R216" s="50">
        <v>39.578163771712155</v>
      </c>
      <c r="S216" s="51">
        <v>38.252427184466022</v>
      </c>
    </row>
    <row r="217" spans="2:19" x14ac:dyDescent="0.3">
      <c r="D217" s="53" t="s">
        <v>131</v>
      </c>
      <c r="E217" s="53"/>
      <c r="F217" s="53">
        <v>37.947970537533301</v>
      </c>
      <c r="G217" s="53">
        <v>26.386447155666616</v>
      </c>
      <c r="H217" s="53">
        <v>27.479111003157637</v>
      </c>
      <c r="I217" s="53">
        <v>86.412429378531073</v>
      </c>
      <c r="J217" s="53">
        <v>77.99950273495773</v>
      </c>
      <c r="K217" s="53">
        <v>58.250022220247089</v>
      </c>
      <c r="L217" s="53">
        <v>58.724240492882942</v>
      </c>
      <c r="M217" s="53">
        <v>58.724240492882942</v>
      </c>
      <c r="N217" s="53">
        <v>58.724240492882942</v>
      </c>
      <c r="O217" s="53">
        <v>58.724240492882942</v>
      </c>
      <c r="P217" s="53">
        <v>58.724240492882942</v>
      </c>
      <c r="Q217" s="53">
        <v>58.724240492882942</v>
      </c>
      <c r="R217" s="53">
        <v>58.158215010141987</v>
      </c>
      <c r="S217" s="53">
        <v>55.475578406169667</v>
      </c>
    </row>
    <row r="218" spans="2:19" ht="14.4" x14ac:dyDescent="0.3"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</row>
    <row r="219" spans="2:19" ht="14.4" x14ac:dyDescent="0.3">
      <c r="D219"/>
      <c r="E219"/>
      <c r="F219"/>
      <c r="G219"/>
      <c r="H219"/>
      <c r="I219"/>
      <c r="J219"/>
      <c r="K219"/>
      <c r="L219"/>
      <c r="M219"/>
      <c r="N219" s="44"/>
      <c r="O219" s="44"/>
      <c r="P219" s="44"/>
      <c r="Q219" s="44"/>
      <c r="R219" s="45" t="s">
        <v>172</v>
      </c>
      <c r="S219" s="46" t="s">
        <v>172</v>
      </c>
    </row>
    <row r="220" spans="2:19" ht="15.6" x14ac:dyDescent="0.3">
      <c r="D220" s="37" t="s">
        <v>173</v>
      </c>
      <c r="E220" s="37"/>
      <c r="F220" s="56"/>
      <c r="N220" s="5"/>
      <c r="O220" s="5"/>
      <c r="P220" s="5"/>
      <c r="Q220" s="5"/>
      <c r="R220" s="45" t="s">
        <v>118</v>
      </c>
      <c r="S220" s="46" t="s">
        <v>119</v>
      </c>
    </row>
    <row r="221" spans="2:19" x14ac:dyDescent="0.3">
      <c r="D221" s="57" t="s">
        <v>120</v>
      </c>
      <c r="E221" s="57" t="s">
        <v>40</v>
      </c>
      <c r="F221" s="5" t="s">
        <v>98</v>
      </c>
      <c r="G221" s="5" t="s">
        <v>99</v>
      </c>
      <c r="H221" s="5" t="s">
        <v>100</v>
      </c>
      <c r="I221" s="5" t="s">
        <v>101</v>
      </c>
      <c r="J221" s="5" t="s">
        <v>102</v>
      </c>
      <c r="K221" s="5" t="s">
        <v>103</v>
      </c>
      <c r="L221" s="5" t="s">
        <v>104</v>
      </c>
      <c r="M221" s="5" t="s">
        <v>105</v>
      </c>
      <c r="N221" s="5" t="s">
        <v>106</v>
      </c>
      <c r="O221" s="5" t="s">
        <v>107</v>
      </c>
      <c r="P221" s="5" t="s">
        <v>108</v>
      </c>
      <c r="Q221" s="5" t="s">
        <v>109</v>
      </c>
      <c r="R221" s="45" t="s">
        <v>127</v>
      </c>
      <c r="S221" s="46" t="s">
        <v>10</v>
      </c>
    </row>
    <row r="222" spans="2:19" x14ac:dyDescent="0.3">
      <c r="B222" s="33" t="s">
        <v>46</v>
      </c>
      <c r="C222" s="33" t="s">
        <v>174</v>
      </c>
      <c r="D222" s="4" t="s">
        <v>97</v>
      </c>
      <c r="E222" s="4" t="s">
        <v>46</v>
      </c>
      <c r="F222" s="48">
        <v>37059.64</v>
      </c>
      <c r="G222" s="48">
        <v>47066.69</v>
      </c>
      <c r="H222" s="48">
        <v>46153.249999999993</v>
      </c>
      <c r="I222" s="48">
        <v>27840.429999999993</v>
      </c>
      <c r="J222" s="48">
        <v>35251.51999999999</v>
      </c>
      <c r="K222" s="48">
        <v>52175.600000000006</v>
      </c>
      <c r="L222" s="48">
        <v>34519.58</v>
      </c>
      <c r="M222" s="49">
        <v>51879.482464211476</v>
      </c>
      <c r="N222" s="49">
        <v>51879.482464211476</v>
      </c>
      <c r="O222" s="49">
        <v>57643.869404679412</v>
      </c>
      <c r="P222" s="49">
        <v>57643.869404679412</v>
      </c>
      <c r="Q222" s="49">
        <v>57643.869404679412</v>
      </c>
      <c r="R222" s="50">
        <v>557000</v>
      </c>
      <c r="S222" s="51">
        <v>678000</v>
      </c>
    </row>
    <row r="223" spans="2:19" x14ac:dyDescent="0.3">
      <c r="B223" s="33" t="s">
        <v>47</v>
      </c>
      <c r="C223" s="33" t="s">
        <v>174</v>
      </c>
      <c r="E223" s="4" t="s">
        <v>47</v>
      </c>
      <c r="F223" s="48">
        <v>71525.97</v>
      </c>
      <c r="G223" s="48">
        <v>90925.05</v>
      </c>
      <c r="H223" s="48">
        <v>101646.09</v>
      </c>
      <c r="I223" s="48">
        <v>68527.37</v>
      </c>
      <c r="J223" s="48">
        <v>74365.569999999978</v>
      </c>
      <c r="K223" s="48">
        <v>102822.55000000002</v>
      </c>
      <c r="L223" s="48">
        <v>76794.739999999976</v>
      </c>
      <c r="M223" s="49">
        <v>118028.07339283063</v>
      </c>
      <c r="N223" s="49">
        <v>118028.07339283063</v>
      </c>
      <c r="O223" s="49">
        <v>131142.30376981181</v>
      </c>
      <c r="P223" s="49">
        <v>131142.30376981181</v>
      </c>
      <c r="Q223" s="49">
        <v>131142.30376981181</v>
      </c>
      <c r="R223" s="50">
        <v>1216000</v>
      </c>
      <c r="S223" s="51">
        <v>1177000</v>
      </c>
    </row>
    <row r="224" spans="2:19" x14ac:dyDescent="0.3">
      <c r="B224" s="33" t="s">
        <v>49</v>
      </c>
      <c r="C224" s="33" t="s">
        <v>174</v>
      </c>
      <c r="E224" s="4" t="s">
        <v>49</v>
      </c>
      <c r="F224" s="48">
        <v>12874.26</v>
      </c>
      <c r="G224" s="48">
        <v>13502.09</v>
      </c>
      <c r="H224" s="48">
        <v>17407.36</v>
      </c>
      <c r="I224" s="48">
        <v>11217.240000000002</v>
      </c>
      <c r="J224" s="48">
        <v>19915.510000000002</v>
      </c>
      <c r="K224" s="48">
        <v>16219.25</v>
      </c>
      <c r="L224" s="48">
        <v>19752.580000000002</v>
      </c>
      <c r="M224" s="49">
        <v>16749.611610691769</v>
      </c>
      <c r="N224" s="49">
        <v>16749.611610691769</v>
      </c>
      <c r="O224" s="49">
        <v>18610.679567435305</v>
      </c>
      <c r="P224" s="49">
        <v>18610.679567435305</v>
      </c>
      <c r="Q224" s="49">
        <v>18610.679567435305</v>
      </c>
      <c r="R224" s="50">
        <v>200000</v>
      </c>
      <c r="S224" s="51">
        <v>219000</v>
      </c>
    </row>
    <row r="225" spans="2:19" x14ac:dyDescent="0.3">
      <c r="B225" s="33" t="s">
        <v>50</v>
      </c>
      <c r="C225" s="33" t="s">
        <v>174</v>
      </c>
      <c r="E225" s="4" t="s">
        <v>50</v>
      </c>
      <c r="F225" s="48">
        <v>34295.65</v>
      </c>
      <c r="G225" s="48">
        <v>45028.83</v>
      </c>
      <c r="H225" s="48">
        <v>48170.99</v>
      </c>
      <c r="I225" s="48">
        <v>24871.379999999997</v>
      </c>
      <c r="J225" s="48">
        <v>34903.160000000003</v>
      </c>
      <c r="K225" s="48">
        <v>44310.86</v>
      </c>
      <c r="L225" s="48">
        <v>46786.51999999999</v>
      </c>
      <c r="M225" s="49">
        <v>45540.913067650807</v>
      </c>
      <c r="N225" s="49">
        <v>45540.913067650807</v>
      </c>
      <c r="O225" s="49">
        <v>50601.014519611999</v>
      </c>
      <c r="P225" s="49">
        <v>50601.014519611999</v>
      </c>
      <c r="Q225" s="49">
        <v>50601.014519611999</v>
      </c>
      <c r="R225" s="50">
        <v>520000</v>
      </c>
      <c r="S225" s="51">
        <v>451000</v>
      </c>
    </row>
    <row r="226" spans="2:19" x14ac:dyDescent="0.3">
      <c r="B226" s="33" t="s">
        <v>51</v>
      </c>
      <c r="C226" s="33" t="s">
        <v>174</v>
      </c>
      <c r="E226" s="4" t="s">
        <v>51</v>
      </c>
      <c r="F226" s="48">
        <v>13942.169999999998</v>
      </c>
      <c r="G226" s="48">
        <v>17440.22</v>
      </c>
      <c r="H226" s="48">
        <v>22959.33</v>
      </c>
      <c r="I226" s="48">
        <v>2022.8299999999981</v>
      </c>
      <c r="J226" s="48">
        <v>-456.22999999999956</v>
      </c>
      <c r="K226" s="48">
        <v>6088.2200000000012</v>
      </c>
      <c r="L226" s="48">
        <v>5810.18</v>
      </c>
      <c r="M226" s="49">
        <v>3310.4992757235741</v>
      </c>
      <c r="N226" s="49">
        <v>3310.4992757235741</v>
      </c>
      <c r="O226" s="49">
        <v>3678.3325285817518</v>
      </c>
      <c r="P226" s="49">
        <v>3678.3325285817518</v>
      </c>
      <c r="Q226" s="49">
        <v>3678.3325285817518</v>
      </c>
      <c r="R226" s="50">
        <v>85000</v>
      </c>
      <c r="S226" s="51">
        <v>107000</v>
      </c>
    </row>
    <row r="227" spans="2:19" x14ac:dyDescent="0.3">
      <c r="B227" s="33" t="s">
        <v>52</v>
      </c>
      <c r="C227" s="33" t="s">
        <v>174</v>
      </c>
      <c r="E227" s="4" t="s">
        <v>52</v>
      </c>
      <c r="F227" s="48">
        <v>38849.990000000005</v>
      </c>
      <c r="G227" s="48">
        <v>32585.879999999997</v>
      </c>
      <c r="H227" s="48">
        <v>36891.96</v>
      </c>
      <c r="I227" s="48">
        <v>32819.870000000003</v>
      </c>
      <c r="J227" s="48">
        <v>31546.700000000004</v>
      </c>
      <c r="K227" s="48">
        <v>39920</v>
      </c>
      <c r="L227" s="48">
        <v>56441.930000000008</v>
      </c>
      <c r="M227" s="49">
        <v>45164.95023090508</v>
      </c>
      <c r="N227" s="49">
        <v>45164.95023090508</v>
      </c>
      <c r="O227" s="49">
        <v>50183.278034338975</v>
      </c>
      <c r="P227" s="49">
        <v>50183.278034338975</v>
      </c>
      <c r="Q227" s="49">
        <v>50183.278034338975</v>
      </c>
      <c r="R227" s="50">
        <v>510000</v>
      </c>
      <c r="S227" s="51">
        <v>514000</v>
      </c>
    </row>
    <row r="228" spans="2:19" x14ac:dyDescent="0.3">
      <c r="B228" s="33" t="s">
        <v>53</v>
      </c>
      <c r="C228" s="33" t="s">
        <v>174</v>
      </c>
      <c r="E228" s="4" t="s">
        <v>53</v>
      </c>
      <c r="F228" s="48">
        <v>52317.210000000006</v>
      </c>
      <c r="G228" s="48">
        <v>53003.040000000008</v>
      </c>
      <c r="H228" s="48">
        <v>64384.539999999994</v>
      </c>
      <c r="I228" s="48">
        <v>1295.4300000000076</v>
      </c>
      <c r="J228" s="48">
        <v>29465.300000000003</v>
      </c>
      <c r="K228" s="48">
        <v>57105.59</v>
      </c>
      <c r="L228" s="48">
        <v>42681.340000000011</v>
      </c>
      <c r="M228" s="49">
        <v>68676.537496548321</v>
      </c>
      <c r="N228" s="49">
        <v>68676.537496548321</v>
      </c>
      <c r="O228" s="49">
        <v>76307.263885053719</v>
      </c>
      <c r="P228" s="49">
        <v>76307.263885053719</v>
      </c>
      <c r="Q228" s="49">
        <v>76307.263885053719</v>
      </c>
      <c r="R228" s="50">
        <v>667000</v>
      </c>
      <c r="S228" s="51">
        <v>718000</v>
      </c>
    </row>
    <row r="229" spans="2:19" x14ac:dyDescent="0.3">
      <c r="B229" s="33" t="s">
        <v>54</v>
      </c>
      <c r="C229" s="33" t="s">
        <v>174</v>
      </c>
      <c r="E229" s="4" t="s">
        <v>54</v>
      </c>
      <c r="F229" s="48">
        <v>5162.84</v>
      </c>
      <c r="G229" s="48">
        <v>5680.4599999999991</v>
      </c>
      <c r="H229" s="48">
        <v>9145.4</v>
      </c>
      <c r="I229" s="48">
        <v>6653.93</v>
      </c>
      <c r="J229" s="48">
        <v>9259.9700000000048</v>
      </c>
      <c r="K229" s="48">
        <v>19491.440000000002</v>
      </c>
      <c r="L229" s="48">
        <v>11205.560000000001</v>
      </c>
      <c r="M229" s="49">
        <v>12775.340139043083</v>
      </c>
      <c r="N229" s="49">
        <v>12775.340139043083</v>
      </c>
      <c r="O229" s="49">
        <v>14194.822376714535</v>
      </c>
      <c r="P229" s="49">
        <v>14194.822376714535</v>
      </c>
      <c r="Q229" s="49">
        <v>14194.822376714535</v>
      </c>
      <c r="R229" s="50">
        <v>135000</v>
      </c>
      <c r="S229" s="51">
        <v>104000</v>
      </c>
    </row>
    <row r="230" spans="2:19" x14ac:dyDescent="0.3">
      <c r="B230" s="33" t="s">
        <v>55</v>
      </c>
      <c r="C230" s="33" t="s">
        <v>174</v>
      </c>
      <c r="E230" s="4" t="s">
        <v>55</v>
      </c>
      <c r="F230" s="48">
        <v>42000.380000000005</v>
      </c>
      <c r="G230" s="48">
        <v>46278.17</v>
      </c>
      <c r="H230" s="48">
        <v>55630.009999999995</v>
      </c>
      <c r="I230" s="48">
        <v>30996.990000000005</v>
      </c>
      <c r="J230" s="48">
        <v>37318.180000000008</v>
      </c>
      <c r="K230" s="48">
        <v>58214.75</v>
      </c>
      <c r="L230" s="48">
        <v>45880.34</v>
      </c>
      <c r="M230" s="49">
        <v>34571.459655717481</v>
      </c>
      <c r="N230" s="49">
        <v>34571.459655717481</v>
      </c>
      <c r="O230" s="49">
        <v>38412.732950797203</v>
      </c>
      <c r="P230" s="49">
        <v>38412.732950797203</v>
      </c>
      <c r="Q230" s="49">
        <v>38412.732950797203</v>
      </c>
      <c r="R230" s="50">
        <v>501000</v>
      </c>
      <c r="S230" s="51">
        <v>399000</v>
      </c>
    </row>
    <row r="231" spans="2:19" x14ac:dyDescent="0.3">
      <c r="B231" s="33" t="s">
        <v>56</v>
      </c>
      <c r="C231" s="33" t="s">
        <v>174</v>
      </c>
      <c r="E231" s="4" t="s">
        <v>56</v>
      </c>
      <c r="F231" s="48">
        <v>36174.409999999996</v>
      </c>
      <c r="G231" s="48">
        <v>66480.759999999995</v>
      </c>
      <c r="H231" s="48">
        <v>71253.700000000012</v>
      </c>
      <c r="I231" s="48">
        <v>7431.4799999999959</v>
      </c>
      <c r="J231" s="48">
        <v>20264.800000000003</v>
      </c>
      <c r="K231" s="48">
        <v>54865.560000000012</v>
      </c>
      <c r="L231" s="48">
        <v>47892.499999999985</v>
      </c>
      <c r="M231" s="49">
        <v>83454.367610374888</v>
      </c>
      <c r="N231" s="49">
        <v>83454.367610374888</v>
      </c>
      <c r="O231" s="49">
        <v>92727.075122638751</v>
      </c>
      <c r="P231" s="49">
        <v>92727.075122638751</v>
      </c>
      <c r="Q231" s="49">
        <v>92727.075122638751</v>
      </c>
      <c r="R231" s="50">
        <v>749000</v>
      </c>
      <c r="S231" s="51">
        <v>1523000</v>
      </c>
    </row>
    <row r="232" spans="2:19" x14ac:dyDescent="0.3">
      <c r="B232" s="33" t="s">
        <v>58</v>
      </c>
      <c r="C232" s="33" t="s">
        <v>174</v>
      </c>
      <c r="E232" s="4" t="s">
        <v>58</v>
      </c>
      <c r="F232" s="48">
        <v>36908.160000000003</v>
      </c>
      <c r="G232" s="48">
        <v>45783.02</v>
      </c>
      <c r="H232" s="48">
        <v>62564.840000000011</v>
      </c>
      <c r="I232" s="48">
        <v>-4826.1700000000128</v>
      </c>
      <c r="J232" s="48">
        <v>-2613.6100000000006</v>
      </c>
      <c r="K232" s="48">
        <v>32969.11</v>
      </c>
      <c r="L232" s="48">
        <v>29417.190000000002</v>
      </c>
      <c r="M232" s="49">
        <v>32793.303991335895</v>
      </c>
      <c r="N232" s="49">
        <v>32793.303991335895</v>
      </c>
      <c r="O232" s="49">
        <v>36437.00443481766</v>
      </c>
      <c r="P232" s="49">
        <v>36437.00443481766</v>
      </c>
      <c r="Q232" s="49">
        <v>36437.00443481766</v>
      </c>
      <c r="R232" s="50">
        <v>375000</v>
      </c>
      <c r="S232" s="51">
        <v>456000</v>
      </c>
    </row>
    <row r="233" spans="2:19" x14ac:dyDescent="0.3">
      <c r="B233" s="33" t="s">
        <v>59</v>
      </c>
      <c r="C233" s="33" t="s">
        <v>174</v>
      </c>
      <c r="E233" s="4" t="s">
        <v>59</v>
      </c>
      <c r="F233" s="48">
        <v>75732.72</v>
      </c>
      <c r="G233" s="48">
        <v>73302.2</v>
      </c>
      <c r="H233" s="48">
        <v>89016.939999999988</v>
      </c>
      <c r="I233" s="48">
        <v>68017.830000000016</v>
      </c>
      <c r="J233" s="48">
        <v>72381.329999999987</v>
      </c>
      <c r="K233" s="48">
        <v>99902.1</v>
      </c>
      <c r="L233" s="48">
        <v>72584.59</v>
      </c>
      <c r="M233" s="49">
        <v>97830.673152351941</v>
      </c>
      <c r="N233" s="49">
        <v>97830.673152351941</v>
      </c>
      <c r="O233" s="49">
        <v>108700.74794705772</v>
      </c>
      <c r="P233" s="49">
        <v>108700.74794705772</v>
      </c>
      <c r="Q233" s="49">
        <v>108700.74794705772</v>
      </c>
      <c r="R233" s="50">
        <v>1073000</v>
      </c>
      <c r="S233" s="51">
        <v>1231000</v>
      </c>
    </row>
    <row r="234" spans="2:19" x14ac:dyDescent="0.3">
      <c r="B234" s="33" t="s">
        <v>60</v>
      </c>
      <c r="C234" s="33" t="s">
        <v>174</v>
      </c>
      <c r="E234" s="4" t="s">
        <v>60</v>
      </c>
      <c r="F234" s="48">
        <v>4480.25</v>
      </c>
      <c r="G234" s="48">
        <v>5176.2100000000009</v>
      </c>
      <c r="H234" s="48">
        <v>8834.99</v>
      </c>
      <c r="I234" s="48">
        <v>1275.7000000000007</v>
      </c>
      <c r="J234" s="48">
        <v>-305.60000000000036</v>
      </c>
      <c r="K234" s="48">
        <v>8424.08</v>
      </c>
      <c r="L234" s="48">
        <v>5329.1899999999987</v>
      </c>
      <c r="M234" s="49">
        <v>11709.715203827633</v>
      </c>
      <c r="N234" s="49">
        <v>11709.715203827633</v>
      </c>
      <c r="O234" s="49">
        <v>13010.794670919589</v>
      </c>
      <c r="P234" s="49">
        <v>13010.794670919589</v>
      </c>
      <c r="Q234" s="49">
        <v>13010.794670919589</v>
      </c>
      <c r="R234" s="50">
        <v>96000</v>
      </c>
      <c r="S234" s="51">
        <v>68000</v>
      </c>
    </row>
    <row r="235" spans="2:19" x14ac:dyDescent="0.3">
      <c r="B235" s="33" t="s">
        <v>61</v>
      </c>
      <c r="C235" s="33" t="s">
        <v>174</v>
      </c>
      <c r="E235" s="4" t="s">
        <v>61</v>
      </c>
      <c r="F235" s="48">
        <v>11807.75</v>
      </c>
      <c r="G235" s="48">
        <v>16521.620000000003</v>
      </c>
      <c r="H235" s="48">
        <v>23927.84</v>
      </c>
      <c r="I235" s="48">
        <v>4230.7700000000004</v>
      </c>
      <c r="J235" s="48">
        <v>10723.560000000001</v>
      </c>
      <c r="K235" s="48">
        <v>10290.39</v>
      </c>
      <c r="L235" s="48">
        <v>12565.589999999997</v>
      </c>
      <c r="M235" s="49">
        <v>12247.297416054562</v>
      </c>
      <c r="N235" s="49">
        <v>12247.297416054562</v>
      </c>
      <c r="O235" s="49">
        <v>13608.108240060623</v>
      </c>
      <c r="P235" s="49">
        <v>13608.108240060623</v>
      </c>
      <c r="Q235" s="49">
        <v>13608.108240060623</v>
      </c>
      <c r="R235" s="50">
        <v>156000</v>
      </c>
      <c r="S235" s="51">
        <v>107000</v>
      </c>
    </row>
    <row r="236" spans="2:19" x14ac:dyDescent="0.3">
      <c r="B236" s="33" t="s">
        <v>62</v>
      </c>
      <c r="C236" s="33" t="s">
        <v>174</v>
      </c>
      <c r="E236" s="4" t="s">
        <v>62</v>
      </c>
      <c r="F236" s="48">
        <v>79576.169999999984</v>
      </c>
      <c r="G236" s="48">
        <v>95929.34</v>
      </c>
      <c r="H236" s="48">
        <v>127519.02999999997</v>
      </c>
      <c r="I236" s="48">
        <v>73779.739999999991</v>
      </c>
      <c r="J236" s="48">
        <v>98873.00999999998</v>
      </c>
      <c r="K236" s="48">
        <v>129942.73999999999</v>
      </c>
      <c r="L236" s="48">
        <v>112613.68000000002</v>
      </c>
      <c r="M236" s="49">
        <v>130145.0900468264</v>
      </c>
      <c r="N236" s="49">
        <v>130145.0900468264</v>
      </c>
      <c r="O236" s="49">
        <v>144605.65560758486</v>
      </c>
      <c r="P236" s="49">
        <v>144605.65560758486</v>
      </c>
      <c r="Q236" s="49">
        <v>144605.65560758486</v>
      </c>
      <c r="R236" s="50">
        <v>1413000</v>
      </c>
      <c r="S236" s="51">
        <v>1396000</v>
      </c>
    </row>
    <row r="237" spans="2:19" x14ac:dyDescent="0.3">
      <c r="B237" s="33" t="s">
        <v>63</v>
      </c>
      <c r="C237" s="33" t="s">
        <v>174</v>
      </c>
      <c r="E237" s="4" t="s">
        <v>63</v>
      </c>
      <c r="F237" s="48">
        <v>6979.98</v>
      </c>
      <c r="G237" s="48">
        <v>15267.690000000002</v>
      </c>
      <c r="H237" s="48">
        <v>16141.75</v>
      </c>
      <c r="I237" s="48">
        <v>-10917.510000000002</v>
      </c>
      <c r="J237" s="48">
        <v>-12844.279999999999</v>
      </c>
      <c r="K237" s="48">
        <v>1793.5200000000004</v>
      </c>
      <c r="L237" s="48">
        <v>3561.2500000000036</v>
      </c>
      <c r="M237" s="49">
        <v>8133.9631906387258</v>
      </c>
      <c r="N237" s="49">
        <v>8133.9631906387258</v>
      </c>
      <c r="O237" s="49">
        <v>9037.736878487467</v>
      </c>
      <c r="P237" s="49">
        <v>9037.736878487467</v>
      </c>
      <c r="Q237" s="49">
        <v>9037.736878487467</v>
      </c>
      <c r="R237" s="50">
        <v>63000</v>
      </c>
      <c r="S237" s="51">
        <v>104000</v>
      </c>
    </row>
    <row r="238" spans="2:19" x14ac:dyDescent="0.3">
      <c r="B238" s="33" t="s">
        <v>25</v>
      </c>
      <c r="C238" s="33" t="s">
        <v>174</v>
      </c>
      <c r="E238" s="4" t="s">
        <v>130</v>
      </c>
      <c r="F238" s="48">
        <v>30562.690000000002</v>
      </c>
      <c r="G238" s="48">
        <v>34920.82</v>
      </c>
      <c r="H238" s="48">
        <v>38244.080000000002</v>
      </c>
      <c r="I238" s="48">
        <v>28778.519999999997</v>
      </c>
      <c r="J238" s="48">
        <v>32978.839999999997</v>
      </c>
      <c r="K238" s="48">
        <v>41168.720000000001</v>
      </c>
      <c r="L238" s="48">
        <v>43314.100000000006</v>
      </c>
      <c r="M238" s="49">
        <v>41466.480616429573</v>
      </c>
      <c r="N238" s="49">
        <v>41466.480616429573</v>
      </c>
      <c r="O238" s="49">
        <v>46073.867351588422</v>
      </c>
      <c r="P238" s="49">
        <v>46073.867351588422</v>
      </c>
      <c r="Q238" s="49">
        <v>46073.867351588422</v>
      </c>
      <c r="R238" s="50">
        <v>471000</v>
      </c>
      <c r="S238" s="51">
        <v>610000</v>
      </c>
    </row>
    <row r="239" spans="2:19" x14ac:dyDescent="0.3">
      <c r="B239" s="33">
        <v>0</v>
      </c>
      <c r="D239" s="53" t="s">
        <v>131</v>
      </c>
      <c r="E239" s="52"/>
      <c r="F239" s="52">
        <v>590250.23999999999</v>
      </c>
      <c r="G239" s="52">
        <v>704892.09</v>
      </c>
      <c r="H239" s="52">
        <v>839892.1</v>
      </c>
      <c r="I239" s="52">
        <v>374015.83</v>
      </c>
      <c r="J239" s="52">
        <v>491027.72999999986</v>
      </c>
      <c r="K239" s="52">
        <v>775704.48</v>
      </c>
      <c r="L239" s="52">
        <v>667150.8600000001</v>
      </c>
      <c r="M239" s="53">
        <v>814477.75856116181</v>
      </c>
      <c r="N239" s="53">
        <v>814477.75856116181</v>
      </c>
      <c r="O239" s="53">
        <v>904975.28729017987</v>
      </c>
      <c r="P239" s="53">
        <v>904975.28729017987</v>
      </c>
      <c r="Q239" s="53">
        <v>904975.28729017987</v>
      </c>
      <c r="R239" s="53">
        <f>SUM(R222:R238)</f>
        <v>8787000</v>
      </c>
      <c r="S239" s="53">
        <v>9862000</v>
      </c>
    </row>
    <row r="240" spans="2:19" x14ac:dyDescent="0.3">
      <c r="B240" s="33">
        <v>0</v>
      </c>
    </row>
    <row r="243" spans="5:19" x14ac:dyDescent="0.3">
      <c r="F243" s="147" t="s">
        <v>37</v>
      </c>
      <c r="G243" s="147"/>
      <c r="H243" s="147"/>
      <c r="I243" s="147"/>
      <c r="J243" s="148"/>
      <c r="K243" s="149" t="s">
        <v>175</v>
      </c>
      <c r="L243" s="147"/>
      <c r="M243" s="147"/>
      <c r="N243" s="147"/>
      <c r="O243" s="148"/>
      <c r="P243" s="149" t="s">
        <v>39</v>
      </c>
      <c r="Q243" s="147"/>
      <c r="R243" s="147"/>
      <c r="S243" s="147"/>
    </row>
    <row r="244" spans="5:19" x14ac:dyDescent="0.3">
      <c r="E244" s="5" t="s">
        <v>40</v>
      </c>
      <c r="F244" s="5" t="s">
        <v>41</v>
      </c>
      <c r="G244" s="5" t="s">
        <v>42</v>
      </c>
      <c r="H244" s="5" t="s">
        <v>43</v>
      </c>
      <c r="I244" s="5" t="s">
        <v>44</v>
      </c>
      <c r="J244" s="5" t="s">
        <v>45</v>
      </c>
      <c r="K244" s="6" t="s">
        <v>41</v>
      </c>
      <c r="L244" s="5" t="s">
        <v>42</v>
      </c>
      <c r="M244" s="5" t="s">
        <v>43</v>
      </c>
      <c r="N244" s="5" t="s">
        <v>44</v>
      </c>
      <c r="O244" s="5" t="s">
        <v>45</v>
      </c>
      <c r="P244" s="6" t="s">
        <v>41</v>
      </c>
      <c r="Q244" s="5" t="s">
        <v>43</v>
      </c>
      <c r="R244" s="5" t="s">
        <v>44</v>
      </c>
      <c r="S244" s="5" t="s">
        <v>45</v>
      </c>
    </row>
    <row r="245" spans="5:19" x14ac:dyDescent="0.3">
      <c r="E245" s="4" t="s">
        <v>46</v>
      </c>
      <c r="F245" s="7">
        <v>12500</v>
      </c>
      <c r="G245" s="7">
        <v>54.24</v>
      </c>
      <c r="H245" s="7">
        <v>678000</v>
      </c>
      <c r="I245" s="7">
        <v>615000</v>
      </c>
      <c r="J245" s="7">
        <v>1293000</v>
      </c>
      <c r="K245" s="8">
        <v>9900</v>
      </c>
      <c r="L245" s="7">
        <v>56.262626262626263</v>
      </c>
      <c r="M245" s="7">
        <v>557000</v>
      </c>
      <c r="N245" s="7">
        <v>466000</v>
      </c>
      <c r="O245" s="7">
        <f>+M245+N245</f>
        <v>1023000</v>
      </c>
      <c r="P245" s="8">
        <v>-2600</v>
      </c>
      <c r="Q245" s="7">
        <f>+M245-H245</f>
        <v>-121000</v>
      </c>
      <c r="R245" s="7">
        <f>+N245-I245</f>
        <v>-149000</v>
      </c>
      <c r="S245" s="7">
        <f>+Q245+R245</f>
        <v>-270000</v>
      </c>
    </row>
    <row r="246" spans="5:19" x14ac:dyDescent="0.3">
      <c r="E246" s="4" t="s">
        <v>47</v>
      </c>
      <c r="F246" s="7">
        <v>17200</v>
      </c>
      <c r="G246" s="7">
        <v>68.430232558139537</v>
      </c>
      <c r="H246" s="7">
        <v>1177000</v>
      </c>
      <c r="I246" s="7">
        <v>914000</v>
      </c>
      <c r="J246" s="7">
        <v>2091000</v>
      </c>
      <c r="K246" s="8">
        <v>13500</v>
      </c>
      <c r="L246" s="7">
        <v>90.074074074074076</v>
      </c>
      <c r="M246" s="7">
        <v>1216000</v>
      </c>
      <c r="N246" s="7">
        <v>751000</v>
      </c>
      <c r="O246" s="7">
        <f t="shared" ref="O246:O263" si="0">+M246+N246</f>
        <v>1967000</v>
      </c>
      <c r="P246" s="8">
        <v>-3700</v>
      </c>
      <c r="Q246" s="7">
        <f t="shared" ref="Q246:Q263" si="1">+M246-H246</f>
        <v>39000</v>
      </c>
      <c r="R246" s="7">
        <f t="shared" ref="R246:R263" si="2">+N246-I246</f>
        <v>-163000</v>
      </c>
      <c r="S246" s="7">
        <f t="shared" ref="S246:S263" si="3">+Q246+R246</f>
        <v>-124000</v>
      </c>
    </row>
    <row r="247" spans="5:19" x14ac:dyDescent="0.3">
      <c r="E247" s="4" t="s">
        <v>48</v>
      </c>
      <c r="F247" s="7">
        <v>0</v>
      </c>
      <c r="G247" s="7"/>
      <c r="H247" s="7">
        <v>0</v>
      </c>
      <c r="I247" s="7">
        <v>0</v>
      </c>
      <c r="J247" s="7">
        <v>0</v>
      </c>
      <c r="K247" s="8">
        <v>0</v>
      </c>
      <c r="L247" s="7"/>
      <c r="M247" s="7"/>
      <c r="N247" s="7">
        <v>0</v>
      </c>
      <c r="O247" s="7">
        <f t="shared" si="0"/>
        <v>0</v>
      </c>
      <c r="P247" s="8">
        <v>0</v>
      </c>
      <c r="Q247" s="7">
        <f t="shared" si="1"/>
        <v>0</v>
      </c>
      <c r="R247" s="7">
        <f t="shared" si="2"/>
        <v>0</v>
      </c>
      <c r="S247" s="7">
        <f t="shared" si="3"/>
        <v>0</v>
      </c>
    </row>
    <row r="248" spans="5:19" x14ac:dyDescent="0.3">
      <c r="E248" s="4" t="s">
        <v>49</v>
      </c>
      <c r="F248" s="7">
        <v>2200</v>
      </c>
      <c r="G248" s="7">
        <v>99.545454545454547</v>
      </c>
      <c r="H248" s="7">
        <v>219000</v>
      </c>
      <c r="I248" s="7">
        <v>121000</v>
      </c>
      <c r="J248" s="7">
        <v>340000</v>
      </c>
      <c r="K248" s="8">
        <v>1800</v>
      </c>
      <c r="L248" s="7">
        <v>111.11111111111111</v>
      </c>
      <c r="M248" s="7">
        <v>200000</v>
      </c>
      <c r="N248" s="7">
        <v>109000</v>
      </c>
      <c r="O248" s="7">
        <f t="shared" si="0"/>
        <v>309000</v>
      </c>
      <c r="P248" s="8">
        <v>-400</v>
      </c>
      <c r="Q248" s="7">
        <f t="shared" si="1"/>
        <v>-19000</v>
      </c>
      <c r="R248" s="7">
        <f t="shared" si="2"/>
        <v>-12000</v>
      </c>
      <c r="S248" s="7">
        <f t="shared" si="3"/>
        <v>-31000</v>
      </c>
    </row>
    <row r="249" spans="5:19" x14ac:dyDescent="0.3">
      <c r="E249" s="4" t="s">
        <v>50</v>
      </c>
      <c r="F249" s="7">
        <v>7300</v>
      </c>
      <c r="G249" s="7">
        <v>61.780821917808218</v>
      </c>
      <c r="H249" s="7">
        <v>451000</v>
      </c>
      <c r="I249" s="7">
        <v>485000</v>
      </c>
      <c r="J249" s="7">
        <v>936000</v>
      </c>
      <c r="K249" s="8">
        <v>6100</v>
      </c>
      <c r="L249" s="7">
        <v>85.409836065573771</v>
      </c>
      <c r="M249" s="7">
        <v>520000</v>
      </c>
      <c r="N249" s="7">
        <v>313000</v>
      </c>
      <c r="O249" s="7">
        <f t="shared" si="0"/>
        <v>833000</v>
      </c>
      <c r="P249" s="8">
        <v>-1200</v>
      </c>
      <c r="Q249" s="7">
        <f t="shared" si="1"/>
        <v>69000</v>
      </c>
      <c r="R249" s="7">
        <f t="shared" si="2"/>
        <v>-172000</v>
      </c>
      <c r="S249" s="7">
        <f t="shared" si="3"/>
        <v>-103000</v>
      </c>
    </row>
    <row r="250" spans="5:19" x14ac:dyDescent="0.3">
      <c r="E250" s="4" t="s">
        <v>51</v>
      </c>
      <c r="F250" s="7">
        <v>3900</v>
      </c>
      <c r="G250" s="7">
        <v>27.435897435897434</v>
      </c>
      <c r="H250" s="7">
        <v>107000</v>
      </c>
      <c r="I250" s="7">
        <v>220000</v>
      </c>
      <c r="J250" s="7">
        <v>327000</v>
      </c>
      <c r="K250" s="8">
        <v>3500</v>
      </c>
      <c r="L250" s="7">
        <v>24.285714285714285</v>
      </c>
      <c r="M250" s="7">
        <v>85000</v>
      </c>
      <c r="N250" s="7">
        <v>213000</v>
      </c>
      <c r="O250" s="7">
        <f t="shared" si="0"/>
        <v>298000</v>
      </c>
      <c r="P250" s="8">
        <v>-400</v>
      </c>
      <c r="Q250" s="7">
        <f t="shared" si="1"/>
        <v>-22000</v>
      </c>
      <c r="R250" s="7">
        <f t="shared" si="2"/>
        <v>-7000</v>
      </c>
      <c r="S250" s="7">
        <f t="shared" si="3"/>
        <v>-29000</v>
      </c>
    </row>
    <row r="251" spans="5:19" x14ac:dyDescent="0.3">
      <c r="E251" s="4" t="s">
        <v>52</v>
      </c>
      <c r="F251" s="7">
        <v>6100</v>
      </c>
      <c r="G251" s="7">
        <v>84.26229508196721</v>
      </c>
      <c r="H251" s="7">
        <v>514000</v>
      </c>
      <c r="I251" s="7">
        <v>304000</v>
      </c>
      <c r="J251" s="7">
        <v>818000</v>
      </c>
      <c r="K251" s="8">
        <v>4900</v>
      </c>
      <c r="L251" s="7">
        <v>104.08163265306122</v>
      </c>
      <c r="M251" s="7">
        <v>510000</v>
      </c>
      <c r="N251" s="7">
        <v>256000</v>
      </c>
      <c r="O251" s="7">
        <f t="shared" si="0"/>
        <v>766000</v>
      </c>
      <c r="P251" s="8">
        <v>-1200</v>
      </c>
      <c r="Q251" s="7">
        <f t="shared" si="1"/>
        <v>-4000</v>
      </c>
      <c r="R251" s="7">
        <f t="shared" si="2"/>
        <v>-48000</v>
      </c>
      <c r="S251" s="7">
        <f t="shared" si="3"/>
        <v>-52000</v>
      </c>
    </row>
    <row r="252" spans="5:19" x14ac:dyDescent="0.3">
      <c r="E252" s="4" t="s">
        <v>53</v>
      </c>
      <c r="F252" s="7">
        <v>16400</v>
      </c>
      <c r="G252" s="7">
        <v>43.780487804878049</v>
      </c>
      <c r="H252" s="7">
        <v>718000</v>
      </c>
      <c r="I252" s="7">
        <v>1036000</v>
      </c>
      <c r="J252" s="7">
        <v>1754000</v>
      </c>
      <c r="K252" s="8">
        <v>12100</v>
      </c>
      <c r="L252" s="7">
        <v>55.123966942148762</v>
      </c>
      <c r="M252" s="7">
        <v>667000</v>
      </c>
      <c r="N252" s="7">
        <v>784000</v>
      </c>
      <c r="O252" s="7">
        <f t="shared" si="0"/>
        <v>1451000</v>
      </c>
      <c r="P252" s="8">
        <v>-4300</v>
      </c>
      <c r="Q252" s="7">
        <f t="shared" si="1"/>
        <v>-51000</v>
      </c>
      <c r="R252" s="7">
        <f t="shared" si="2"/>
        <v>-252000</v>
      </c>
      <c r="S252" s="7">
        <f t="shared" si="3"/>
        <v>-303000</v>
      </c>
    </row>
    <row r="253" spans="5:19" x14ac:dyDescent="0.3">
      <c r="E253" s="4" t="s">
        <v>54</v>
      </c>
      <c r="F253" s="7">
        <v>1800</v>
      </c>
      <c r="G253" s="7">
        <v>57.777777777777779</v>
      </c>
      <c r="H253" s="7">
        <v>104000</v>
      </c>
      <c r="I253" s="7">
        <v>117000</v>
      </c>
      <c r="J253" s="7">
        <v>221000</v>
      </c>
      <c r="K253" s="8">
        <v>1500</v>
      </c>
      <c r="L253" s="7">
        <v>90</v>
      </c>
      <c r="M253" s="7">
        <v>135000</v>
      </c>
      <c r="N253" s="7">
        <v>68000</v>
      </c>
      <c r="O253" s="7">
        <f t="shared" si="0"/>
        <v>203000</v>
      </c>
      <c r="P253" s="8">
        <v>-300</v>
      </c>
      <c r="Q253" s="7">
        <f t="shared" si="1"/>
        <v>31000</v>
      </c>
      <c r="R253" s="7">
        <f t="shared" si="2"/>
        <v>-49000</v>
      </c>
      <c r="S253" s="7">
        <f t="shared" si="3"/>
        <v>-18000</v>
      </c>
    </row>
    <row r="254" spans="5:19" x14ac:dyDescent="0.3">
      <c r="E254" s="4" t="s">
        <v>55</v>
      </c>
      <c r="F254" s="7">
        <v>5000</v>
      </c>
      <c r="G254" s="7">
        <v>79.8</v>
      </c>
      <c r="H254" s="7">
        <v>399000</v>
      </c>
      <c r="I254" s="7">
        <v>245000</v>
      </c>
      <c r="J254" s="7">
        <v>644000</v>
      </c>
      <c r="K254" s="8">
        <v>5300</v>
      </c>
      <c r="L254" s="7">
        <v>94.528301886792448</v>
      </c>
      <c r="M254" s="7">
        <v>501000</v>
      </c>
      <c r="N254" s="7">
        <v>245000</v>
      </c>
      <c r="O254" s="7">
        <f t="shared" si="0"/>
        <v>746000</v>
      </c>
      <c r="P254" s="8">
        <v>300</v>
      </c>
      <c r="Q254" s="7">
        <f t="shared" si="1"/>
        <v>102000</v>
      </c>
      <c r="R254" s="7">
        <f t="shared" si="2"/>
        <v>0</v>
      </c>
      <c r="S254" s="7">
        <f t="shared" si="3"/>
        <v>102000</v>
      </c>
    </row>
    <row r="255" spans="5:19" x14ac:dyDescent="0.3">
      <c r="E255" s="4" t="s">
        <v>56</v>
      </c>
      <c r="F255" s="7">
        <v>17200</v>
      </c>
      <c r="G255" s="7">
        <v>88.54651162790698</v>
      </c>
      <c r="H255" s="7">
        <v>1523000</v>
      </c>
      <c r="I255" s="7">
        <v>865000</v>
      </c>
      <c r="J255" s="7">
        <v>2388000</v>
      </c>
      <c r="K255" s="8">
        <v>11600</v>
      </c>
      <c r="L255" s="7">
        <v>64.568965517241381</v>
      </c>
      <c r="M255" s="7">
        <v>749000</v>
      </c>
      <c r="N255" s="7">
        <v>936000</v>
      </c>
      <c r="O255" s="7">
        <f t="shared" si="0"/>
        <v>1685000</v>
      </c>
      <c r="P255" s="8">
        <v>-5600</v>
      </c>
      <c r="Q255" s="7">
        <f t="shared" si="1"/>
        <v>-774000</v>
      </c>
      <c r="R255" s="7">
        <f t="shared" si="2"/>
        <v>71000</v>
      </c>
      <c r="S255" s="7">
        <f t="shared" si="3"/>
        <v>-703000</v>
      </c>
    </row>
    <row r="256" spans="5:19" x14ac:dyDescent="0.3">
      <c r="E256" s="4" t="s">
        <v>57</v>
      </c>
      <c r="F256" s="7">
        <v>0</v>
      </c>
      <c r="G256" s="7"/>
      <c r="H256" s="7">
        <v>0</v>
      </c>
      <c r="I256" s="7">
        <v>0</v>
      </c>
      <c r="J256" s="7">
        <v>0</v>
      </c>
      <c r="K256" s="8">
        <v>0</v>
      </c>
      <c r="L256" s="7"/>
      <c r="M256" s="7"/>
      <c r="N256" s="7">
        <v>0</v>
      </c>
      <c r="O256" s="7">
        <f t="shared" si="0"/>
        <v>0</v>
      </c>
      <c r="P256" s="8">
        <v>0</v>
      </c>
      <c r="Q256" s="7">
        <f t="shared" si="1"/>
        <v>0</v>
      </c>
      <c r="R256" s="7">
        <f t="shared" si="2"/>
        <v>0</v>
      </c>
      <c r="S256" s="7">
        <f t="shared" si="3"/>
        <v>0</v>
      </c>
    </row>
    <row r="257" spans="5:19" x14ac:dyDescent="0.3">
      <c r="E257" s="4" t="s">
        <v>58</v>
      </c>
      <c r="F257" s="7">
        <v>10300</v>
      </c>
      <c r="G257" s="7">
        <v>44.271844660194176</v>
      </c>
      <c r="H257" s="7">
        <v>456000</v>
      </c>
      <c r="I257" s="7">
        <v>796000</v>
      </c>
      <c r="J257" s="7">
        <v>1252000</v>
      </c>
      <c r="K257" s="8">
        <v>8100</v>
      </c>
      <c r="L257" s="7">
        <v>46.296296296296298</v>
      </c>
      <c r="M257" s="7">
        <v>375000</v>
      </c>
      <c r="N257" s="7">
        <v>667000</v>
      </c>
      <c r="O257" s="7">
        <f t="shared" si="0"/>
        <v>1042000</v>
      </c>
      <c r="P257" s="8">
        <v>-2200</v>
      </c>
      <c r="Q257" s="7">
        <f t="shared" si="1"/>
        <v>-81000</v>
      </c>
      <c r="R257" s="7">
        <f t="shared" si="2"/>
        <v>-129000</v>
      </c>
      <c r="S257" s="7">
        <f t="shared" si="3"/>
        <v>-210000</v>
      </c>
    </row>
    <row r="258" spans="5:19" x14ac:dyDescent="0.3">
      <c r="E258" s="4" t="s">
        <v>59</v>
      </c>
      <c r="F258" s="7">
        <v>19600</v>
      </c>
      <c r="G258" s="7">
        <v>62.806122448979593</v>
      </c>
      <c r="H258" s="7">
        <v>1231000</v>
      </c>
      <c r="I258" s="7">
        <v>977000</v>
      </c>
      <c r="J258" s="7">
        <v>2208000</v>
      </c>
      <c r="K258" s="8">
        <v>16100</v>
      </c>
      <c r="L258" s="7">
        <v>66.645962732919259</v>
      </c>
      <c r="M258" s="7">
        <v>1073000</v>
      </c>
      <c r="N258" s="7">
        <v>779000</v>
      </c>
      <c r="O258" s="7">
        <f t="shared" si="0"/>
        <v>1852000</v>
      </c>
      <c r="P258" s="8">
        <v>-3500</v>
      </c>
      <c r="Q258" s="7">
        <f t="shared" si="1"/>
        <v>-158000</v>
      </c>
      <c r="R258" s="7">
        <f t="shared" si="2"/>
        <v>-198000</v>
      </c>
      <c r="S258" s="7">
        <f t="shared" si="3"/>
        <v>-356000</v>
      </c>
    </row>
    <row r="259" spans="5:19" x14ac:dyDescent="0.3">
      <c r="E259" s="4" t="s">
        <v>60</v>
      </c>
      <c r="F259" s="7">
        <v>1400</v>
      </c>
      <c r="G259" s="7">
        <v>48.571428571428569</v>
      </c>
      <c r="H259" s="7">
        <v>68000</v>
      </c>
      <c r="I259" s="7">
        <v>100000</v>
      </c>
      <c r="J259" s="7">
        <v>168000</v>
      </c>
      <c r="K259" s="8">
        <v>1000</v>
      </c>
      <c r="L259" s="7">
        <v>96</v>
      </c>
      <c r="M259" s="7">
        <v>96000</v>
      </c>
      <c r="N259" s="7">
        <v>94000</v>
      </c>
      <c r="O259" s="7">
        <f t="shared" si="0"/>
        <v>190000</v>
      </c>
      <c r="P259" s="8">
        <v>-400</v>
      </c>
      <c r="Q259" s="7">
        <f t="shared" si="1"/>
        <v>28000</v>
      </c>
      <c r="R259" s="7">
        <f t="shared" si="2"/>
        <v>-6000</v>
      </c>
      <c r="S259" s="7">
        <f t="shared" si="3"/>
        <v>22000</v>
      </c>
    </row>
    <row r="260" spans="5:19" x14ac:dyDescent="0.3">
      <c r="E260" s="4" t="s">
        <v>61</v>
      </c>
      <c r="F260" s="7">
        <v>2400</v>
      </c>
      <c r="G260" s="7">
        <v>44.583333333333336</v>
      </c>
      <c r="H260" s="7">
        <v>107000</v>
      </c>
      <c r="I260" s="7">
        <v>116000</v>
      </c>
      <c r="J260" s="7">
        <v>223000</v>
      </c>
      <c r="K260" s="8">
        <v>2200</v>
      </c>
      <c r="L260" s="7">
        <v>70.454545454545453</v>
      </c>
      <c r="M260" s="7">
        <v>156000</v>
      </c>
      <c r="N260" s="7">
        <v>119000</v>
      </c>
      <c r="O260" s="7">
        <f t="shared" si="0"/>
        <v>275000</v>
      </c>
      <c r="P260" s="8">
        <v>-200</v>
      </c>
      <c r="Q260" s="7">
        <f t="shared" si="1"/>
        <v>49000</v>
      </c>
      <c r="R260" s="7">
        <f t="shared" si="2"/>
        <v>3000</v>
      </c>
      <c r="S260" s="7">
        <f t="shared" si="3"/>
        <v>52000</v>
      </c>
    </row>
    <row r="261" spans="5:19" x14ac:dyDescent="0.3">
      <c r="E261" s="4" t="s">
        <v>62</v>
      </c>
      <c r="F261" s="7">
        <v>18100</v>
      </c>
      <c r="G261" s="7">
        <v>77.127071823204417</v>
      </c>
      <c r="H261" s="7">
        <v>1396000</v>
      </c>
      <c r="I261" s="7">
        <v>981000</v>
      </c>
      <c r="J261" s="7">
        <v>2377000</v>
      </c>
      <c r="K261" s="8">
        <v>14800</v>
      </c>
      <c r="L261" s="7">
        <v>95.405405405405403</v>
      </c>
      <c r="M261" s="7">
        <v>1413000</v>
      </c>
      <c r="N261" s="7">
        <v>772000</v>
      </c>
      <c r="O261" s="7">
        <f t="shared" si="0"/>
        <v>2185000</v>
      </c>
      <c r="P261" s="8">
        <v>-3300</v>
      </c>
      <c r="Q261" s="7">
        <f t="shared" si="1"/>
        <v>17000</v>
      </c>
      <c r="R261" s="7">
        <f t="shared" si="2"/>
        <v>-209000</v>
      </c>
      <c r="S261" s="7">
        <f t="shared" si="3"/>
        <v>-192000</v>
      </c>
    </row>
    <row r="262" spans="5:19" x14ac:dyDescent="0.3">
      <c r="E262" s="4" t="s">
        <v>63</v>
      </c>
      <c r="F262" s="7">
        <v>3900</v>
      </c>
      <c r="G262" s="7">
        <v>26.666666666666668</v>
      </c>
      <c r="H262" s="7">
        <v>104000</v>
      </c>
      <c r="I262" s="7">
        <v>346000</v>
      </c>
      <c r="J262" s="7">
        <v>450000</v>
      </c>
      <c r="K262" s="8">
        <v>2600</v>
      </c>
      <c r="L262" s="7">
        <v>24.23076923076923</v>
      </c>
      <c r="M262" s="7">
        <v>63000</v>
      </c>
      <c r="N262" s="7">
        <v>277000</v>
      </c>
      <c r="O262" s="7">
        <f t="shared" si="0"/>
        <v>340000</v>
      </c>
      <c r="P262" s="8">
        <v>-1300</v>
      </c>
      <c r="Q262" s="7">
        <f t="shared" si="1"/>
        <v>-41000</v>
      </c>
      <c r="R262" s="7">
        <f t="shared" si="2"/>
        <v>-69000</v>
      </c>
      <c r="S262" s="7">
        <f t="shared" si="3"/>
        <v>-110000</v>
      </c>
    </row>
    <row r="263" spans="5:19" x14ac:dyDescent="0.3">
      <c r="E263" s="4" t="s">
        <v>130</v>
      </c>
      <c r="F263" s="7">
        <v>10300</v>
      </c>
      <c r="G263" s="7">
        <v>59.223300970873787</v>
      </c>
      <c r="H263" s="7">
        <v>610000</v>
      </c>
      <c r="I263" s="7">
        <v>394000</v>
      </c>
      <c r="J263" s="7">
        <v>1004000</v>
      </c>
      <c r="K263" s="8">
        <v>8100</v>
      </c>
      <c r="L263" s="7">
        <v>58.148148148148145</v>
      </c>
      <c r="M263" s="7">
        <v>471000</v>
      </c>
      <c r="N263" s="7">
        <v>319000</v>
      </c>
      <c r="O263" s="7">
        <f t="shared" si="0"/>
        <v>790000</v>
      </c>
      <c r="P263" s="8">
        <v>-2200</v>
      </c>
      <c r="Q263" s="7">
        <f t="shared" si="1"/>
        <v>-139000</v>
      </c>
      <c r="R263" s="7">
        <f t="shared" si="2"/>
        <v>-75000</v>
      </c>
      <c r="S263" s="7">
        <f t="shared" si="3"/>
        <v>-214000</v>
      </c>
    </row>
    <row r="264" spans="5:19" x14ac:dyDescent="0.3">
      <c r="E264" s="9" t="s">
        <v>64</v>
      </c>
      <c r="F264" s="10">
        <f t="shared" ref="F264:K264" si="4">SUM(F245:F263)</f>
        <v>155600</v>
      </c>
      <c r="G264" s="10"/>
      <c r="H264" s="10">
        <f t="shared" si="4"/>
        <v>9862000</v>
      </c>
      <c r="I264" s="10">
        <f t="shared" si="4"/>
        <v>8632000</v>
      </c>
      <c r="J264" s="10">
        <f t="shared" si="4"/>
        <v>18494000</v>
      </c>
      <c r="K264" s="10">
        <f t="shared" si="4"/>
        <v>123100</v>
      </c>
      <c r="L264" s="10"/>
      <c r="M264" s="10">
        <f>SUM(M245:M263)</f>
        <v>8787000</v>
      </c>
      <c r="N264" s="10">
        <f t="shared" ref="N264:S264" si="5">SUM(N245:N263)</f>
        <v>7168000</v>
      </c>
      <c r="O264" s="10">
        <f t="shared" si="5"/>
        <v>15955000</v>
      </c>
      <c r="P264" s="10">
        <f t="shared" si="5"/>
        <v>-32500</v>
      </c>
      <c r="Q264" s="10">
        <f t="shared" si="5"/>
        <v>-1075000</v>
      </c>
      <c r="R264" s="10">
        <f t="shared" si="5"/>
        <v>-1464000</v>
      </c>
      <c r="S264" s="10">
        <f t="shared" si="5"/>
        <v>-2539000</v>
      </c>
    </row>
  </sheetData>
  <mergeCells count="4">
    <mergeCell ref="V83:V84"/>
    <mergeCell ref="F243:J243"/>
    <mergeCell ref="K243:O243"/>
    <mergeCell ref="P243:S243"/>
  </mergeCells>
  <conditionalFormatting sqref="M13:Q30 T85:T101 T178:T194">
    <cfRule type="expression" dxfId="48" priority="7">
      <formula>RIGHT($F13,5)="total"</formula>
    </cfRule>
  </conditionalFormatting>
  <conditionalFormatting sqref="S85:S102">
    <cfRule type="expression" dxfId="47" priority="2">
      <formula>RIGHT($F85,5)="total"</formula>
    </cfRule>
  </conditionalFormatting>
  <conditionalFormatting sqref="S178:S195">
    <cfRule type="expression" dxfId="46" priority="1">
      <formula>RIGHT($F178,5)="total"</formula>
    </cfRule>
  </conditionalFormatting>
  <conditionalFormatting sqref="S222:S239">
    <cfRule type="expression" dxfId="45" priority="3">
      <formula>RIGHT($F222,5)="total"</formula>
    </cfRule>
  </conditionalFormatting>
  <conditionalFormatting sqref="S13:T31">
    <cfRule type="expression" dxfId="44" priority="6">
      <formula>RIGHT($F13,5)="total"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E5F0-2049-4B47-9E0C-61F5D0344D30}">
  <dimension ref="A1:O143"/>
  <sheetViews>
    <sheetView workbookViewId="0">
      <selection activeCell="K11" sqref="K11"/>
    </sheetView>
  </sheetViews>
  <sheetFormatPr defaultRowHeight="14.4" x14ac:dyDescent="0.3"/>
  <cols>
    <col min="1" max="1" width="50" customWidth="1"/>
    <col min="2" max="2" width="40.44140625" bestFit="1" customWidth="1"/>
    <col min="3" max="5" width="13.109375" customWidth="1"/>
    <col min="6" max="6" width="15.109375" customWidth="1"/>
    <col min="7" max="7" width="2.5546875" customWidth="1"/>
    <col min="8" max="8" width="10.88671875" bestFit="1" customWidth="1"/>
    <col min="9" max="9" width="11.5546875" customWidth="1"/>
    <col min="10" max="10" width="18.109375" customWidth="1"/>
    <col min="11" max="11" width="14.109375" customWidth="1"/>
    <col min="12" max="13" width="12.44140625" customWidth="1"/>
    <col min="14" max="14" width="3" customWidth="1"/>
    <col min="15" max="15" width="22.44140625" customWidth="1"/>
  </cols>
  <sheetData>
    <row r="1" spans="1:15" ht="86.4" x14ac:dyDescent="0.3">
      <c r="A1" s="14" t="s">
        <v>68</v>
      </c>
      <c r="B1" s="15" t="s">
        <v>69</v>
      </c>
      <c r="C1" s="16" t="s">
        <v>70</v>
      </c>
      <c r="D1" s="16" t="s">
        <v>71</v>
      </c>
      <c r="E1" s="16" t="s">
        <v>72</v>
      </c>
      <c r="F1" s="16" t="s">
        <v>73</v>
      </c>
      <c r="G1" s="17"/>
      <c r="H1" s="18" t="s">
        <v>74</v>
      </c>
      <c r="O1" s="18" t="s">
        <v>75</v>
      </c>
    </row>
    <row r="2" spans="1:15" x14ac:dyDescent="0.3">
      <c r="A2" t="s">
        <v>8</v>
      </c>
      <c r="B2" s="19" t="s">
        <v>2</v>
      </c>
      <c r="C2" s="20">
        <v>12500</v>
      </c>
      <c r="D2" s="20">
        <v>0</v>
      </c>
      <c r="E2" s="20">
        <v>12500</v>
      </c>
      <c r="F2" s="20">
        <v>10390</v>
      </c>
      <c r="G2" s="17"/>
      <c r="H2" s="21"/>
      <c r="I2" s="22"/>
      <c r="J2" s="22"/>
      <c r="K2" s="22"/>
      <c r="L2" s="22"/>
      <c r="M2" s="22"/>
      <c r="N2" s="22"/>
      <c r="O2" s="20">
        <v>12500</v>
      </c>
    </row>
    <row r="3" spans="1:15" x14ac:dyDescent="0.3">
      <c r="A3" t="s">
        <v>8</v>
      </c>
      <c r="B3" s="19" t="s">
        <v>4</v>
      </c>
      <c r="C3" s="20">
        <v>17200</v>
      </c>
      <c r="D3" s="20">
        <v>0</v>
      </c>
      <c r="E3" s="20">
        <v>17200</v>
      </c>
      <c r="F3" s="20">
        <v>14480</v>
      </c>
      <c r="G3" s="17"/>
      <c r="H3" s="21">
        <v>0</v>
      </c>
      <c r="I3" s="22"/>
      <c r="J3" s="22"/>
      <c r="K3" s="22"/>
      <c r="L3" s="22"/>
      <c r="M3" s="22"/>
      <c r="N3" s="22"/>
      <c r="O3" s="20">
        <v>17200</v>
      </c>
    </row>
    <row r="4" spans="1:15" x14ac:dyDescent="0.3">
      <c r="A4" t="s">
        <v>8</v>
      </c>
      <c r="B4" s="19" t="s">
        <v>32</v>
      </c>
      <c r="C4" s="20">
        <v>0</v>
      </c>
      <c r="D4" s="20">
        <v>0</v>
      </c>
      <c r="E4" s="20">
        <v>0</v>
      </c>
      <c r="F4" s="20">
        <v>0</v>
      </c>
      <c r="G4" s="17"/>
      <c r="H4" s="21">
        <v>0</v>
      </c>
      <c r="I4" s="22"/>
      <c r="J4" s="22"/>
      <c r="K4" s="22"/>
      <c r="L4" s="22"/>
      <c r="M4" s="22"/>
      <c r="N4" s="22"/>
      <c r="O4" s="20">
        <v>0</v>
      </c>
    </row>
    <row r="5" spans="1:15" x14ac:dyDescent="0.3">
      <c r="A5" t="s">
        <v>8</v>
      </c>
      <c r="B5" s="19" t="s">
        <v>11</v>
      </c>
      <c r="C5" s="20">
        <v>2200</v>
      </c>
      <c r="D5" s="20">
        <v>0</v>
      </c>
      <c r="E5" s="20">
        <v>2200</v>
      </c>
      <c r="F5" s="20">
        <v>1870</v>
      </c>
      <c r="G5" s="17"/>
      <c r="H5" s="21">
        <v>0</v>
      </c>
      <c r="I5" s="22"/>
      <c r="J5" s="22"/>
      <c r="K5" s="22"/>
      <c r="L5" s="22"/>
      <c r="M5" s="22"/>
      <c r="N5" s="22"/>
      <c r="O5" s="20">
        <v>2200</v>
      </c>
    </row>
    <row r="6" spans="1:15" x14ac:dyDescent="0.3">
      <c r="A6" t="s">
        <v>8</v>
      </c>
      <c r="B6" s="19" t="s">
        <v>12</v>
      </c>
      <c r="C6" s="20">
        <v>7300</v>
      </c>
      <c r="D6" s="20">
        <v>0</v>
      </c>
      <c r="E6" s="20">
        <v>7300</v>
      </c>
      <c r="F6" s="20">
        <v>6270</v>
      </c>
      <c r="G6" s="17"/>
      <c r="H6" s="21">
        <v>0</v>
      </c>
      <c r="I6" s="22"/>
      <c r="J6" s="22"/>
      <c r="K6" s="22"/>
      <c r="L6" s="22"/>
      <c r="M6" s="22"/>
      <c r="N6" s="22"/>
      <c r="O6" s="20">
        <v>7300</v>
      </c>
    </row>
    <row r="7" spans="1:15" x14ac:dyDescent="0.3">
      <c r="A7" t="s">
        <v>8</v>
      </c>
      <c r="B7" s="19" t="s">
        <v>13</v>
      </c>
      <c r="C7" s="20">
        <v>3900</v>
      </c>
      <c r="D7" s="20">
        <v>0</v>
      </c>
      <c r="E7" s="20">
        <v>3900</v>
      </c>
      <c r="F7" s="20">
        <v>4480</v>
      </c>
      <c r="G7" s="17"/>
      <c r="H7" s="21">
        <v>600</v>
      </c>
      <c r="I7" s="22"/>
      <c r="J7" s="22"/>
      <c r="K7" s="22"/>
      <c r="L7" s="22"/>
      <c r="M7" s="22"/>
      <c r="N7" s="22"/>
      <c r="O7" s="20">
        <v>4500</v>
      </c>
    </row>
    <row r="8" spans="1:15" x14ac:dyDescent="0.3">
      <c r="A8" t="s">
        <v>8</v>
      </c>
      <c r="B8" s="19" t="s">
        <v>14</v>
      </c>
      <c r="C8" s="20">
        <v>6100</v>
      </c>
      <c r="D8" s="20">
        <v>0</v>
      </c>
      <c r="E8" s="20">
        <v>6100</v>
      </c>
      <c r="F8" s="20">
        <v>5090</v>
      </c>
      <c r="G8" s="17"/>
      <c r="H8" s="21">
        <v>0</v>
      </c>
      <c r="I8" s="22"/>
      <c r="J8" s="22"/>
      <c r="K8" s="22"/>
      <c r="L8" s="22"/>
      <c r="M8" s="22"/>
      <c r="N8" s="22"/>
      <c r="O8" s="20">
        <v>6100</v>
      </c>
    </row>
    <row r="9" spans="1:15" x14ac:dyDescent="0.3">
      <c r="A9" t="s">
        <v>8</v>
      </c>
      <c r="B9" s="19" t="s">
        <v>15</v>
      </c>
      <c r="C9" s="20">
        <v>16400</v>
      </c>
      <c r="D9" s="20">
        <v>0</v>
      </c>
      <c r="E9" s="20">
        <v>16400</v>
      </c>
      <c r="F9" s="20">
        <v>13570</v>
      </c>
      <c r="G9" s="17"/>
      <c r="H9" s="21">
        <v>0</v>
      </c>
      <c r="I9" s="22"/>
      <c r="J9" s="22"/>
      <c r="K9" s="22"/>
      <c r="L9" s="22"/>
      <c r="M9" s="22"/>
      <c r="N9" s="22"/>
      <c r="O9" s="20">
        <v>16400</v>
      </c>
    </row>
    <row r="10" spans="1:15" x14ac:dyDescent="0.3">
      <c r="A10" t="s">
        <v>8</v>
      </c>
      <c r="B10" s="19" t="s">
        <v>16</v>
      </c>
      <c r="C10" s="20">
        <v>1800</v>
      </c>
      <c r="D10" s="20">
        <v>0</v>
      </c>
      <c r="E10" s="20">
        <v>1800</v>
      </c>
      <c r="F10" s="20">
        <v>1440</v>
      </c>
      <c r="G10" s="17"/>
      <c r="H10" s="21">
        <v>0</v>
      </c>
      <c r="I10" s="22"/>
      <c r="J10" s="22"/>
      <c r="K10" s="22"/>
      <c r="L10" s="22"/>
      <c r="M10" s="22"/>
      <c r="N10" s="22"/>
      <c r="O10" s="20">
        <v>1800</v>
      </c>
    </row>
    <row r="11" spans="1:15" x14ac:dyDescent="0.3">
      <c r="A11" t="s">
        <v>8</v>
      </c>
      <c r="B11" s="19" t="s">
        <v>17</v>
      </c>
      <c r="C11" s="20">
        <v>5000</v>
      </c>
      <c r="D11" s="20">
        <v>0</v>
      </c>
      <c r="E11" s="20">
        <v>5000</v>
      </c>
      <c r="F11" s="20">
        <v>6040</v>
      </c>
      <c r="G11" s="17"/>
      <c r="H11" s="21">
        <v>1100</v>
      </c>
      <c r="I11" s="22"/>
      <c r="J11" s="22"/>
      <c r="K11" s="22"/>
      <c r="L11" s="22"/>
      <c r="M11" s="22"/>
      <c r="N11" s="22"/>
      <c r="O11" s="20">
        <v>6100</v>
      </c>
    </row>
    <row r="12" spans="1:15" x14ac:dyDescent="0.3">
      <c r="A12" t="s">
        <v>8</v>
      </c>
      <c r="B12" s="19" t="s">
        <v>18</v>
      </c>
      <c r="C12" s="20">
        <v>17200</v>
      </c>
      <c r="D12" s="20">
        <v>0</v>
      </c>
      <c r="E12" s="20">
        <v>17200</v>
      </c>
      <c r="F12" s="20">
        <v>13850</v>
      </c>
      <c r="G12" s="17"/>
      <c r="H12" s="21">
        <v>0</v>
      </c>
      <c r="I12" s="22"/>
      <c r="J12" s="22"/>
      <c r="K12" s="22"/>
      <c r="L12" s="22"/>
      <c r="M12" s="22"/>
      <c r="N12" s="22"/>
      <c r="O12" s="20">
        <v>17200</v>
      </c>
    </row>
    <row r="13" spans="1:15" x14ac:dyDescent="0.3">
      <c r="A13" t="s">
        <v>8</v>
      </c>
      <c r="B13" s="19" t="s">
        <v>33</v>
      </c>
      <c r="C13" s="20">
        <v>0</v>
      </c>
      <c r="D13" s="20">
        <v>0</v>
      </c>
      <c r="E13" s="20">
        <v>0</v>
      </c>
      <c r="F13" s="20">
        <v>0</v>
      </c>
      <c r="G13" s="17"/>
      <c r="H13" s="21">
        <v>0</v>
      </c>
      <c r="I13" s="22"/>
      <c r="J13" s="22"/>
      <c r="K13" s="22"/>
      <c r="L13" s="22"/>
      <c r="M13" s="22"/>
      <c r="N13" s="22"/>
      <c r="O13" s="20">
        <v>0</v>
      </c>
    </row>
    <row r="14" spans="1:15" x14ac:dyDescent="0.3">
      <c r="A14" t="s">
        <v>8</v>
      </c>
      <c r="B14" s="19" t="s">
        <v>19</v>
      </c>
      <c r="C14" s="20">
        <v>10300</v>
      </c>
      <c r="D14" s="20">
        <v>0</v>
      </c>
      <c r="E14" s="20">
        <v>10300</v>
      </c>
      <c r="F14" s="20">
        <v>8690</v>
      </c>
      <c r="G14" s="17"/>
      <c r="H14" s="21">
        <v>0</v>
      </c>
      <c r="I14" s="22"/>
      <c r="J14" s="22"/>
      <c r="K14" s="22"/>
      <c r="L14" s="22"/>
      <c r="M14" s="22"/>
      <c r="N14" s="22"/>
      <c r="O14" s="20">
        <v>10300</v>
      </c>
    </row>
    <row r="15" spans="1:15" x14ac:dyDescent="0.3">
      <c r="A15" t="s">
        <v>8</v>
      </c>
      <c r="B15" s="19" t="s">
        <v>20</v>
      </c>
      <c r="C15" s="20">
        <v>19600</v>
      </c>
      <c r="D15" s="20">
        <v>0</v>
      </c>
      <c r="E15" s="20">
        <v>19600</v>
      </c>
      <c r="F15" s="20">
        <v>16620</v>
      </c>
      <c r="G15" s="17"/>
      <c r="H15" s="21">
        <v>0</v>
      </c>
      <c r="I15" s="22"/>
      <c r="J15" s="22"/>
      <c r="K15" s="22"/>
      <c r="L15" s="22"/>
      <c r="M15" s="22"/>
      <c r="N15" s="22"/>
      <c r="O15" s="20">
        <v>19600</v>
      </c>
    </row>
    <row r="16" spans="1:15" x14ac:dyDescent="0.3">
      <c r="A16" t="s">
        <v>8</v>
      </c>
      <c r="B16" s="19" t="s">
        <v>21</v>
      </c>
      <c r="C16" s="20">
        <v>1400</v>
      </c>
      <c r="D16" s="20">
        <v>0</v>
      </c>
      <c r="E16" s="20">
        <v>1400</v>
      </c>
      <c r="F16" s="20">
        <v>1160</v>
      </c>
      <c r="G16" s="17"/>
      <c r="H16" s="21">
        <v>0</v>
      </c>
      <c r="I16" s="22"/>
      <c r="J16" s="22"/>
      <c r="K16" s="22"/>
      <c r="L16" s="22"/>
      <c r="M16" s="22"/>
      <c r="N16" s="22"/>
      <c r="O16" s="20">
        <v>1400</v>
      </c>
    </row>
    <row r="17" spans="1:15" x14ac:dyDescent="0.3">
      <c r="A17" t="s">
        <v>8</v>
      </c>
      <c r="B17" s="19" t="s">
        <v>22</v>
      </c>
      <c r="C17" s="20">
        <v>2400</v>
      </c>
      <c r="D17" s="20">
        <v>0</v>
      </c>
      <c r="E17" s="20">
        <v>2400</v>
      </c>
      <c r="F17" s="20">
        <v>2700</v>
      </c>
      <c r="G17" s="17"/>
      <c r="H17" s="21">
        <v>300</v>
      </c>
      <c r="I17" s="22"/>
      <c r="J17" s="22"/>
      <c r="K17" s="22"/>
      <c r="L17" s="22"/>
      <c r="M17" s="22"/>
      <c r="N17" s="22"/>
      <c r="O17" s="20">
        <v>2700</v>
      </c>
    </row>
    <row r="18" spans="1:15" x14ac:dyDescent="0.3">
      <c r="A18" t="s">
        <v>8</v>
      </c>
      <c r="B18" s="19" t="s">
        <v>23</v>
      </c>
      <c r="C18" s="20">
        <v>18100</v>
      </c>
      <c r="D18" s="20">
        <v>0</v>
      </c>
      <c r="E18" s="20">
        <v>18100</v>
      </c>
      <c r="F18" s="20">
        <v>15300</v>
      </c>
      <c r="G18" s="17"/>
      <c r="H18" s="21">
        <v>0</v>
      </c>
      <c r="I18" s="22"/>
      <c r="J18" s="22"/>
      <c r="K18" s="22"/>
      <c r="L18" s="22"/>
      <c r="M18" s="22"/>
      <c r="N18" s="22"/>
      <c r="O18" s="20">
        <v>18100</v>
      </c>
    </row>
    <row r="19" spans="1:15" x14ac:dyDescent="0.3">
      <c r="A19" t="s">
        <v>8</v>
      </c>
      <c r="B19" s="19" t="s">
        <v>24</v>
      </c>
      <c r="C19" s="20">
        <v>3900</v>
      </c>
      <c r="D19" s="20">
        <v>0</v>
      </c>
      <c r="E19" s="20">
        <v>3900</v>
      </c>
      <c r="F19" s="20">
        <v>3140</v>
      </c>
      <c r="G19" s="17"/>
      <c r="H19" s="21">
        <v>0</v>
      </c>
      <c r="I19" s="22"/>
      <c r="J19" s="22"/>
      <c r="K19" s="22"/>
      <c r="L19" s="22"/>
      <c r="M19" s="22"/>
      <c r="N19" s="22"/>
      <c r="O19" s="20">
        <v>3900</v>
      </c>
    </row>
    <row r="20" spans="1:15" x14ac:dyDescent="0.3">
      <c r="A20" t="s">
        <v>8</v>
      </c>
      <c r="B20" s="19" t="s">
        <v>25</v>
      </c>
      <c r="C20" s="20">
        <v>10300</v>
      </c>
      <c r="D20" s="20">
        <v>0</v>
      </c>
      <c r="E20" s="20">
        <v>10300</v>
      </c>
      <c r="F20" s="20">
        <v>8630</v>
      </c>
      <c r="G20" s="17"/>
      <c r="H20" s="21">
        <v>0</v>
      </c>
      <c r="I20" s="22"/>
      <c r="J20" s="22"/>
      <c r="K20" s="22"/>
      <c r="L20" s="22"/>
      <c r="M20" s="22"/>
      <c r="N20" s="22"/>
      <c r="O20" s="20">
        <v>10300</v>
      </c>
    </row>
    <row r="21" spans="1:15" x14ac:dyDescent="0.3">
      <c r="A21" t="s">
        <v>8</v>
      </c>
      <c r="B21" s="19" t="s">
        <v>76</v>
      </c>
      <c r="C21" s="20">
        <v>0</v>
      </c>
      <c r="D21" s="20">
        <v>0</v>
      </c>
      <c r="E21" s="20">
        <v>0</v>
      </c>
      <c r="F21" s="20">
        <v>0</v>
      </c>
      <c r="G21" s="17"/>
      <c r="H21" s="21">
        <v>0</v>
      </c>
      <c r="I21" s="22"/>
      <c r="J21" s="22"/>
      <c r="K21" s="22"/>
      <c r="L21" s="22"/>
      <c r="M21" s="22"/>
      <c r="N21" s="22"/>
      <c r="O21" s="20">
        <v>0</v>
      </c>
    </row>
    <row r="22" spans="1:15" x14ac:dyDescent="0.3">
      <c r="A22" t="s">
        <v>8</v>
      </c>
      <c r="B22" s="23" t="s">
        <v>77</v>
      </c>
      <c r="C22" s="24">
        <v>155600</v>
      </c>
      <c r="D22" s="24">
        <v>0</v>
      </c>
      <c r="E22" s="24">
        <v>155600</v>
      </c>
      <c r="F22" s="24">
        <v>133720</v>
      </c>
      <c r="G22" s="25"/>
      <c r="H22" s="26">
        <v>0</v>
      </c>
      <c r="I22" s="27"/>
      <c r="J22" s="27"/>
      <c r="K22" s="27"/>
      <c r="L22" s="27"/>
      <c r="M22" s="27"/>
      <c r="N22" s="27"/>
      <c r="O22" s="24">
        <v>157600</v>
      </c>
    </row>
    <row r="24" spans="1:15" x14ac:dyDescent="0.3">
      <c r="J24" s="28">
        <v>2.5999999999999999E-2</v>
      </c>
    </row>
    <row r="25" spans="1:15" ht="15" thickBot="1" x14ac:dyDescent="0.35">
      <c r="I25" s="29"/>
    </row>
    <row r="26" spans="1:15" ht="86.4" x14ac:dyDescent="0.3">
      <c r="A26" s="14" t="s">
        <v>68</v>
      </c>
      <c r="B26" s="15" t="s">
        <v>6</v>
      </c>
      <c r="C26" s="16" t="s">
        <v>70</v>
      </c>
      <c r="D26" s="16" t="s">
        <v>71</v>
      </c>
      <c r="E26" s="16" t="s">
        <v>72</v>
      </c>
      <c r="F26" s="16" t="s">
        <v>73</v>
      </c>
      <c r="G26" s="17"/>
      <c r="H26" s="18" t="s">
        <v>78</v>
      </c>
      <c r="I26" s="18" t="s">
        <v>79</v>
      </c>
      <c r="J26" s="18" t="s">
        <v>80</v>
      </c>
      <c r="K26" s="18" t="s">
        <v>81</v>
      </c>
      <c r="L26" s="18" t="s">
        <v>82</v>
      </c>
      <c r="M26" s="18" t="s">
        <v>83</v>
      </c>
      <c r="N26" s="17"/>
      <c r="O26" s="18" t="s">
        <v>84</v>
      </c>
    </row>
    <row r="27" spans="1:15" x14ac:dyDescent="0.3">
      <c r="A27" t="s">
        <v>6</v>
      </c>
      <c r="B27" s="19" t="s">
        <v>2</v>
      </c>
      <c r="C27" s="20">
        <v>1327000</v>
      </c>
      <c r="D27" s="20">
        <v>34000</v>
      </c>
      <c r="E27" s="20">
        <v>1293000</v>
      </c>
      <c r="F27" s="20">
        <v>1161000</v>
      </c>
      <c r="G27" s="17"/>
      <c r="H27" s="20">
        <v>12500</v>
      </c>
      <c r="I27" s="20">
        <v>103.44</v>
      </c>
      <c r="J27" s="30">
        <v>106.12944</v>
      </c>
      <c r="K27" s="31">
        <v>0</v>
      </c>
      <c r="L27" s="30">
        <v>106.12944</v>
      </c>
      <c r="M27" s="30">
        <v>12500</v>
      </c>
      <c r="N27" s="17"/>
      <c r="O27" s="20">
        <v>1327000</v>
      </c>
    </row>
    <row r="28" spans="1:15" x14ac:dyDescent="0.3">
      <c r="A28" t="s">
        <v>6</v>
      </c>
      <c r="B28" s="19" t="s">
        <v>4</v>
      </c>
      <c r="C28" s="20">
        <v>2150000</v>
      </c>
      <c r="D28" s="20">
        <v>59000</v>
      </c>
      <c r="E28" s="20">
        <v>2091000</v>
      </c>
      <c r="F28" s="20">
        <v>1948000</v>
      </c>
      <c r="G28" s="17"/>
      <c r="H28" s="20">
        <v>17200</v>
      </c>
      <c r="I28" s="20">
        <v>121.56976744186046</v>
      </c>
      <c r="J28" s="30">
        <v>124.73058139534884</v>
      </c>
      <c r="K28" s="31">
        <v>0</v>
      </c>
      <c r="L28" s="30">
        <v>124.73058139534884</v>
      </c>
      <c r="M28" s="30">
        <v>17200</v>
      </c>
      <c r="N28" s="17"/>
      <c r="O28" s="20">
        <v>2145000</v>
      </c>
    </row>
    <row r="29" spans="1:15" x14ac:dyDescent="0.3">
      <c r="A29" t="s">
        <v>6</v>
      </c>
      <c r="B29" s="19" t="s">
        <v>32</v>
      </c>
      <c r="C29" s="20">
        <v>0</v>
      </c>
      <c r="D29" s="20">
        <v>0</v>
      </c>
      <c r="E29" s="20">
        <v>0</v>
      </c>
      <c r="F29" s="20">
        <v>0</v>
      </c>
      <c r="G29" s="17"/>
      <c r="H29" s="20">
        <v>0</v>
      </c>
      <c r="I29" s="20">
        <v>0</v>
      </c>
      <c r="J29" s="30">
        <v>0</v>
      </c>
      <c r="K29" s="31">
        <v>0</v>
      </c>
      <c r="L29" s="30">
        <v>0</v>
      </c>
      <c r="M29" s="30">
        <v>0</v>
      </c>
      <c r="N29" s="17"/>
      <c r="O29" s="20">
        <v>0</v>
      </c>
    </row>
    <row r="30" spans="1:15" x14ac:dyDescent="0.3">
      <c r="A30" t="s">
        <v>6</v>
      </c>
      <c r="B30" s="19" t="s">
        <v>11</v>
      </c>
      <c r="C30" s="20">
        <v>351000</v>
      </c>
      <c r="D30" s="20">
        <v>11000</v>
      </c>
      <c r="E30" s="20">
        <v>340000</v>
      </c>
      <c r="F30" s="20">
        <v>313000</v>
      </c>
      <c r="G30" s="17"/>
      <c r="H30" s="20">
        <v>2200</v>
      </c>
      <c r="I30" s="20">
        <v>154.54545454545453</v>
      </c>
      <c r="J30" s="30">
        <v>158.56363636363636</v>
      </c>
      <c r="K30" s="31">
        <v>0</v>
      </c>
      <c r="L30" s="30">
        <v>158.56363636363636</v>
      </c>
      <c r="M30" s="30">
        <v>2200</v>
      </c>
      <c r="N30" s="17"/>
      <c r="O30" s="20">
        <v>349000</v>
      </c>
    </row>
    <row r="31" spans="1:15" x14ac:dyDescent="0.3">
      <c r="A31" t="s">
        <v>6</v>
      </c>
      <c r="B31" s="19" t="s">
        <v>12</v>
      </c>
      <c r="C31" s="20">
        <v>959000</v>
      </c>
      <c r="D31" s="20">
        <v>23000</v>
      </c>
      <c r="E31" s="20">
        <v>936000</v>
      </c>
      <c r="F31" s="20">
        <v>872000</v>
      </c>
      <c r="G31" s="17"/>
      <c r="H31" s="20">
        <v>7300</v>
      </c>
      <c r="I31" s="20">
        <v>128.21917808219177</v>
      </c>
      <c r="J31" s="30">
        <v>131.55287671232875</v>
      </c>
      <c r="K31" s="31">
        <v>0</v>
      </c>
      <c r="L31" s="30">
        <v>131.55287671232875</v>
      </c>
      <c r="M31" s="30">
        <v>7300</v>
      </c>
      <c r="N31" s="17"/>
      <c r="O31" s="20">
        <v>960000</v>
      </c>
    </row>
    <row r="32" spans="1:15" x14ac:dyDescent="0.3">
      <c r="A32" t="s">
        <v>6</v>
      </c>
      <c r="B32" s="19" t="s">
        <v>13</v>
      </c>
      <c r="C32" s="20">
        <v>332000</v>
      </c>
      <c r="D32" s="20">
        <v>5000</v>
      </c>
      <c r="E32" s="20">
        <v>327000</v>
      </c>
      <c r="F32" s="20">
        <v>408000</v>
      </c>
      <c r="G32" s="17"/>
      <c r="H32" s="20">
        <v>3900</v>
      </c>
      <c r="I32" s="20">
        <v>83.84615384615384</v>
      </c>
      <c r="J32" s="30">
        <v>86.026153846153846</v>
      </c>
      <c r="K32" s="31">
        <v>0</v>
      </c>
      <c r="L32" s="30">
        <v>86.026153846153846</v>
      </c>
      <c r="M32" s="30">
        <v>4500</v>
      </c>
      <c r="N32" s="17"/>
      <c r="O32" s="20">
        <v>387000</v>
      </c>
    </row>
    <row r="33" spans="1:15" x14ac:dyDescent="0.3">
      <c r="A33" t="s">
        <v>6</v>
      </c>
      <c r="B33" s="19" t="s">
        <v>14</v>
      </c>
      <c r="C33" s="20">
        <v>844000</v>
      </c>
      <c r="D33" s="20">
        <v>26000</v>
      </c>
      <c r="E33" s="20">
        <v>818000</v>
      </c>
      <c r="F33" s="20">
        <v>760000</v>
      </c>
      <c r="G33" s="17"/>
      <c r="H33" s="20">
        <v>6100</v>
      </c>
      <c r="I33" s="20">
        <v>134.09836065573771</v>
      </c>
      <c r="J33" s="30">
        <v>137.5849180327869</v>
      </c>
      <c r="K33" s="31">
        <v>0</v>
      </c>
      <c r="L33" s="30">
        <v>137.5849180327869</v>
      </c>
      <c r="M33" s="30">
        <v>6100</v>
      </c>
      <c r="N33" s="17"/>
      <c r="O33" s="20">
        <v>839000</v>
      </c>
    </row>
    <row r="34" spans="1:15" x14ac:dyDescent="0.3">
      <c r="A34" t="s">
        <v>6</v>
      </c>
      <c r="B34" s="19" t="s">
        <v>15</v>
      </c>
      <c r="C34" s="20">
        <v>1790000</v>
      </c>
      <c r="D34" s="20">
        <v>36000</v>
      </c>
      <c r="E34" s="20">
        <v>1754000</v>
      </c>
      <c r="F34" s="20">
        <v>1573000</v>
      </c>
      <c r="G34" s="17"/>
      <c r="H34" s="20">
        <v>16400</v>
      </c>
      <c r="I34" s="20">
        <v>106.95121951219512</v>
      </c>
      <c r="J34" s="30">
        <v>109.7319512195122</v>
      </c>
      <c r="K34" s="31">
        <v>0</v>
      </c>
      <c r="L34" s="30">
        <v>109.7319512195122</v>
      </c>
      <c r="M34" s="30">
        <v>16400</v>
      </c>
      <c r="N34" s="17"/>
      <c r="O34" s="20">
        <v>1800000</v>
      </c>
    </row>
    <row r="35" spans="1:15" x14ac:dyDescent="0.3">
      <c r="A35" t="s">
        <v>6</v>
      </c>
      <c r="B35" s="19" t="s">
        <v>16</v>
      </c>
      <c r="C35" s="20">
        <v>226000</v>
      </c>
      <c r="D35" s="20">
        <v>5000</v>
      </c>
      <c r="E35" s="20">
        <v>221000</v>
      </c>
      <c r="F35" s="20">
        <v>194000</v>
      </c>
      <c r="G35" s="17"/>
      <c r="H35" s="20">
        <v>1800</v>
      </c>
      <c r="I35" s="20">
        <v>122.77777777777777</v>
      </c>
      <c r="J35" s="30">
        <v>125.97</v>
      </c>
      <c r="K35" s="31">
        <v>0</v>
      </c>
      <c r="L35" s="30">
        <v>125.97</v>
      </c>
      <c r="M35" s="30">
        <v>1800</v>
      </c>
      <c r="N35" s="17"/>
      <c r="O35" s="20">
        <v>227000</v>
      </c>
    </row>
    <row r="36" spans="1:15" x14ac:dyDescent="0.3">
      <c r="A36" t="s">
        <v>6</v>
      </c>
      <c r="B36" s="19" t="s">
        <v>17</v>
      </c>
      <c r="C36" s="20">
        <v>659000</v>
      </c>
      <c r="D36" s="20">
        <v>15000</v>
      </c>
      <c r="E36" s="20">
        <v>644000</v>
      </c>
      <c r="F36" s="20">
        <v>859000</v>
      </c>
      <c r="G36" s="17"/>
      <c r="H36" s="20">
        <v>5000</v>
      </c>
      <c r="I36" s="20">
        <v>128.80000000000001</v>
      </c>
      <c r="J36" s="30">
        <v>132.14880000000002</v>
      </c>
      <c r="K36" s="31">
        <v>0</v>
      </c>
      <c r="L36" s="30">
        <v>132.14880000000002</v>
      </c>
      <c r="M36" s="30">
        <v>6100</v>
      </c>
      <c r="N36" s="17"/>
      <c r="O36" s="20">
        <v>806000</v>
      </c>
    </row>
    <row r="37" spans="1:15" x14ac:dyDescent="0.3">
      <c r="A37" t="s">
        <v>6</v>
      </c>
      <c r="B37" s="19" t="s">
        <v>18</v>
      </c>
      <c r="C37" s="20">
        <v>2464000</v>
      </c>
      <c r="D37" s="20">
        <v>76000</v>
      </c>
      <c r="E37" s="20">
        <v>2388000</v>
      </c>
      <c r="F37" s="20">
        <v>2066000</v>
      </c>
      <c r="G37" s="17"/>
      <c r="H37" s="20">
        <v>17200</v>
      </c>
      <c r="I37" s="20">
        <v>138.83720930232559</v>
      </c>
      <c r="J37" s="30">
        <v>142.44697674418606</v>
      </c>
      <c r="K37" s="31">
        <v>0</v>
      </c>
      <c r="L37" s="30">
        <v>142.44697674418606</v>
      </c>
      <c r="M37" s="30">
        <v>17200</v>
      </c>
      <c r="N37" s="17"/>
      <c r="O37" s="20">
        <v>2450000</v>
      </c>
    </row>
    <row r="38" spans="1:15" x14ac:dyDescent="0.3">
      <c r="A38" t="s">
        <v>6</v>
      </c>
      <c r="B38" s="19" t="s">
        <v>33</v>
      </c>
      <c r="C38" s="20">
        <v>0</v>
      </c>
      <c r="D38" s="20">
        <v>0</v>
      </c>
      <c r="E38" s="20">
        <v>0</v>
      </c>
      <c r="F38" s="20">
        <v>0</v>
      </c>
      <c r="G38" s="17"/>
      <c r="H38" s="20">
        <v>0</v>
      </c>
      <c r="I38" s="20">
        <v>0</v>
      </c>
      <c r="J38" s="30">
        <v>0</v>
      </c>
      <c r="K38" s="31">
        <v>0</v>
      </c>
      <c r="L38" s="30">
        <v>0</v>
      </c>
      <c r="M38" s="30">
        <v>0</v>
      </c>
      <c r="N38" s="17"/>
      <c r="O38" s="20">
        <v>0</v>
      </c>
    </row>
    <row r="39" spans="1:15" x14ac:dyDescent="0.3">
      <c r="A39" t="s">
        <v>6</v>
      </c>
      <c r="B39" s="19" t="s">
        <v>19</v>
      </c>
      <c r="C39" s="20">
        <v>1275000</v>
      </c>
      <c r="D39" s="20">
        <v>23000</v>
      </c>
      <c r="E39" s="20">
        <v>1252000</v>
      </c>
      <c r="F39" s="20">
        <v>1154000</v>
      </c>
      <c r="G39" s="17"/>
      <c r="H39" s="20">
        <v>10300</v>
      </c>
      <c r="I39" s="20">
        <v>121.55339805825243</v>
      </c>
      <c r="J39" s="30">
        <v>124.71378640776699</v>
      </c>
      <c r="K39" s="31">
        <v>0</v>
      </c>
      <c r="L39" s="30">
        <v>124.71378640776699</v>
      </c>
      <c r="M39" s="30">
        <v>10300</v>
      </c>
      <c r="N39" s="17"/>
      <c r="O39" s="20">
        <v>1285000</v>
      </c>
    </row>
    <row r="40" spans="1:15" x14ac:dyDescent="0.3">
      <c r="A40" t="s">
        <v>6</v>
      </c>
      <c r="B40" s="19" t="s">
        <v>20</v>
      </c>
      <c r="C40" s="20">
        <v>2269000</v>
      </c>
      <c r="D40" s="20">
        <v>61000</v>
      </c>
      <c r="E40" s="20">
        <v>2208000</v>
      </c>
      <c r="F40" s="20">
        <v>2034000</v>
      </c>
      <c r="G40" s="17"/>
      <c r="H40" s="20">
        <v>19600</v>
      </c>
      <c r="I40" s="20">
        <v>112.65306122448979</v>
      </c>
      <c r="J40" s="30">
        <v>115.58204081632653</v>
      </c>
      <c r="K40" s="31">
        <v>0</v>
      </c>
      <c r="L40" s="30">
        <v>115.58204081632653</v>
      </c>
      <c r="M40" s="30">
        <v>19600</v>
      </c>
      <c r="N40" s="17"/>
      <c r="O40" s="20">
        <v>2265000</v>
      </c>
    </row>
    <row r="41" spans="1:15" x14ac:dyDescent="0.3">
      <c r="A41" t="s">
        <v>6</v>
      </c>
      <c r="B41" s="19" t="s">
        <v>21</v>
      </c>
      <c r="C41" s="20">
        <v>171000</v>
      </c>
      <c r="D41" s="20">
        <v>3000</v>
      </c>
      <c r="E41" s="20">
        <v>168000</v>
      </c>
      <c r="F41" s="20">
        <v>153000</v>
      </c>
      <c r="G41" s="17"/>
      <c r="H41" s="20">
        <v>1400</v>
      </c>
      <c r="I41" s="20">
        <v>120</v>
      </c>
      <c r="J41" s="30">
        <v>123.12</v>
      </c>
      <c r="K41" s="31">
        <v>0</v>
      </c>
      <c r="L41" s="30">
        <v>123.12</v>
      </c>
      <c r="M41" s="30">
        <v>1400</v>
      </c>
      <c r="N41" s="17"/>
      <c r="O41" s="20">
        <v>172000</v>
      </c>
    </row>
    <row r="42" spans="1:15" x14ac:dyDescent="0.3">
      <c r="A42" t="s">
        <v>6</v>
      </c>
      <c r="B42" s="19" t="s">
        <v>22</v>
      </c>
      <c r="C42" s="20">
        <v>228000</v>
      </c>
      <c r="D42" s="20">
        <v>5000</v>
      </c>
      <c r="E42" s="20">
        <v>223000</v>
      </c>
      <c r="F42" s="20">
        <v>285000</v>
      </c>
      <c r="G42" s="17"/>
      <c r="H42" s="20">
        <v>2400</v>
      </c>
      <c r="I42" s="20">
        <v>92.916666666666671</v>
      </c>
      <c r="J42" s="30">
        <v>95.33250000000001</v>
      </c>
      <c r="K42" s="31">
        <v>0</v>
      </c>
      <c r="L42" s="30">
        <v>95.33250000000001</v>
      </c>
      <c r="M42" s="30">
        <v>2700</v>
      </c>
      <c r="N42" s="17"/>
      <c r="O42" s="20">
        <v>257000</v>
      </c>
    </row>
    <row r="43" spans="1:15" x14ac:dyDescent="0.3">
      <c r="A43" t="s">
        <v>6</v>
      </c>
      <c r="B43" s="19" t="s">
        <v>23</v>
      </c>
      <c r="C43" s="20">
        <v>2447000</v>
      </c>
      <c r="D43" s="20">
        <v>70000</v>
      </c>
      <c r="E43" s="20">
        <v>2377000</v>
      </c>
      <c r="F43" s="20">
        <v>2197000</v>
      </c>
      <c r="G43" s="17"/>
      <c r="H43" s="20">
        <v>18100</v>
      </c>
      <c r="I43" s="20">
        <v>131.32596685082873</v>
      </c>
      <c r="J43" s="30">
        <v>134.74044198895029</v>
      </c>
      <c r="K43" s="31">
        <v>0</v>
      </c>
      <c r="L43" s="30">
        <v>134.74044198895029</v>
      </c>
      <c r="M43" s="30">
        <v>18100</v>
      </c>
      <c r="N43" s="17"/>
      <c r="O43" s="20">
        <v>2439000</v>
      </c>
    </row>
    <row r="44" spans="1:15" x14ac:dyDescent="0.3">
      <c r="A44" t="s">
        <v>6</v>
      </c>
      <c r="B44" s="19" t="s">
        <v>24</v>
      </c>
      <c r="C44" s="20">
        <v>455000</v>
      </c>
      <c r="D44" s="20">
        <v>5000</v>
      </c>
      <c r="E44" s="20">
        <v>450000</v>
      </c>
      <c r="F44" s="20">
        <v>405000</v>
      </c>
      <c r="G44" s="17"/>
      <c r="H44" s="20">
        <v>3900</v>
      </c>
      <c r="I44" s="20">
        <v>115.38461538461539</v>
      </c>
      <c r="J44" s="30">
        <v>118.38461538461539</v>
      </c>
      <c r="K44" s="31">
        <v>0</v>
      </c>
      <c r="L44" s="30">
        <v>118.38461538461539</v>
      </c>
      <c r="M44" s="30">
        <v>3900</v>
      </c>
      <c r="N44" s="17"/>
      <c r="O44" s="20">
        <v>462000</v>
      </c>
    </row>
    <row r="45" spans="1:15" x14ac:dyDescent="0.3">
      <c r="A45" t="s">
        <v>6</v>
      </c>
      <c r="B45" s="19" t="s">
        <v>25</v>
      </c>
      <c r="C45" s="20">
        <v>1035000</v>
      </c>
      <c r="D45" s="20">
        <v>31000</v>
      </c>
      <c r="E45" s="20">
        <v>1004000</v>
      </c>
      <c r="F45" s="20">
        <v>907000</v>
      </c>
      <c r="G45" s="17"/>
      <c r="H45" s="20">
        <v>10300</v>
      </c>
      <c r="I45" s="20">
        <v>97.475728155339809</v>
      </c>
      <c r="J45" s="30">
        <v>100.01009708737864</v>
      </c>
      <c r="K45" s="31">
        <v>0</v>
      </c>
      <c r="L45" s="30">
        <v>100.01009708737864</v>
      </c>
      <c r="M45" s="30">
        <v>10300</v>
      </c>
      <c r="N45" s="17"/>
      <c r="O45" s="20">
        <v>1030000</v>
      </c>
    </row>
    <row r="46" spans="1:15" x14ac:dyDescent="0.3">
      <c r="A46" t="s">
        <v>6</v>
      </c>
      <c r="B46" s="19" t="s">
        <v>76</v>
      </c>
      <c r="C46" s="20">
        <v>0</v>
      </c>
      <c r="D46" s="20">
        <v>0</v>
      </c>
      <c r="E46" s="20">
        <v>0</v>
      </c>
      <c r="F46" s="20">
        <v>0</v>
      </c>
      <c r="G46" s="17"/>
      <c r="H46" s="20">
        <v>0</v>
      </c>
      <c r="I46" s="20">
        <v>0</v>
      </c>
      <c r="J46" s="30">
        <v>0</v>
      </c>
      <c r="K46" s="31">
        <v>0</v>
      </c>
      <c r="L46" s="30">
        <v>0</v>
      </c>
      <c r="M46" s="30">
        <v>0</v>
      </c>
      <c r="N46" s="17"/>
      <c r="O46" s="20">
        <v>0</v>
      </c>
    </row>
    <row r="47" spans="1:15" x14ac:dyDescent="0.3">
      <c r="A47" t="s">
        <v>6</v>
      </c>
      <c r="B47" s="23" t="s">
        <v>77</v>
      </c>
      <c r="C47" s="24">
        <v>18982000</v>
      </c>
      <c r="D47" s="24">
        <v>488000</v>
      </c>
      <c r="E47" s="24">
        <v>18494000</v>
      </c>
      <c r="F47" s="24">
        <v>17289000</v>
      </c>
      <c r="G47" s="17"/>
      <c r="H47" s="24">
        <v>155600</v>
      </c>
      <c r="I47" s="24">
        <v>118.8560411311054</v>
      </c>
      <c r="J47" s="24">
        <v>121.94629820051415</v>
      </c>
      <c r="K47" s="24">
        <v>0</v>
      </c>
      <c r="L47" s="24">
        <v>121.94629820051415</v>
      </c>
      <c r="M47" s="24">
        <v>157600</v>
      </c>
      <c r="N47" s="24"/>
      <c r="O47" s="24">
        <v>19200000</v>
      </c>
    </row>
    <row r="49" spans="1:15" ht="15" thickBot="1" x14ac:dyDescent="0.35"/>
    <row r="50" spans="1:15" ht="86.4" x14ac:dyDescent="0.3">
      <c r="A50" s="14" t="s">
        <v>68</v>
      </c>
      <c r="B50" s="15" t="s">
        <v>7</v>
      </c>
      <c r="C50" s="16" t="s">
        <v>70</v>
      </c>
      <c r="D50" s="16" t="s">
        <v>71</v>
      </c>
      <c r="E50" s="16" t="s">
        <v>72</v>
      </c>
      <c r="F50" s="16" t="s">
        <v>73</v>
      </c>
      <c r="G50" s="17"/>
      <c r="H50" s="18" t="s">
        <v>78</v>
      </c>
      <c r="I50" s="18" t="s">
        <v>85</v>
      </c>
      <c r="J50" s="18" t="s">
        <v>86</v>
      </c>
      <c r="K50" s="18" t="s">
        <v>81</v>
      </c>
      <c r="L50" s="18" t="s">
        <v>87</v>
      </c>
      <c r="M50" s="18" t="s">
        <v>83</v>
      </c>
      <c r="N50" s="17"/>
      <c r="O50" s="18" t="s">
        <v>88</v>
      </c>
    </row>
    <row r="51" spans="1:15" x14ac:dyDescent="0.3">
      <c r="A51" t="s">
        <v>7</v>
      </c>
      <c r="B51" s="19" t="s">
        <v>2</v>
      </c>
      <c r="C51" s="20">
        <v>615000</v>
      </c>
      <c r="D51" s="20">
        <v>0</v>
      </c>
      <c r="E51" s="20">
        <v>615000</v>
      </c>
      <c r="F51" s="20">
        <v>585000</v>
      </c>
      <c r="G51" s="17"/>
      <c r="H51" s="20">
        <v>12500</v>
      </c>
      <c r="I51" s="20">
        <v>49.2</v>
      </c>
      <c r="J51" s="30">
        <v>50.479200000000006</v>
      </c>
      <c r="K51" s="31">
        <v>0</v>
      </c>
      <c r="L51" s="30">
        <v>50.479200000000006</v>
      </c>
      <c r="M51" s="30">
        <v>12500</v>
      </c>
      <c r="N51" s="17"/>
      <c r="O51" s="20">
        <v>631000</v>
      </c>
    </row>
    <row r="52" spans="1:15" x14ac:dyDescent="0.3">
      <c r="A52" t="s">
        <v>7</v>
      </c>
      <c r="B52" s="19" t="s">
        <v>4</v>
      </c>
      <c r="C52" s="20">
        <v>914000</v>
      </c>
      <c r="D52" s="20">
        <v>0</v>
      </c>
      <c r="E52" s="20">
        <v>914000</v>
      </c>
      <c r="F52" s="20">
        <v>796000</v>
      </c>
      <c r="G52" s="17"/>
      <c r="H52" s="20">
        <v>17200</v>
      </c>
      <c r="I52" s="20">
        <v>53.139534883720927</v>
      </c>
      <c r="J52" s="30">
        <v>54.521162790697673</v>
      </c>
      <c r="K52" s="31">
        <v>0</v>
      </c>
      <c r="L52" s="30">
        <v>54.521162790697673</v>
      </c>
      <c r="M52" s="30">
        <v>17200</v>
      </c>
      <c r="N52" s="17"/>
      <c r="O52" s="20">
        <v>938000</v>
      </c>
    </row>
    <row r="53" spans="1:15" x14ac:dyDescent="0.3">
      <c r="A53" t="s">
        <v>7</v>
      </c>
      <c r="B53" s="19" t="s">
        <v>32</v>
      </c>
      <c r="C53" s="20">
        <v>0</v>
      </c>
      <c r="D53" s="20">
        <v>0</v>
      </c>
      <c r="E53" s="20">
        <v>0</v>
      </c>
      <c r="F53" s="20">
        <v>0</v>
      </c>
      <c r="G53" s="17"/>
      <c r="H53" s="20">
        <v>0</v>
      </c>
      <c r="I53" s="20">
        <v>0</v>
      </c>
      <c r="J53" s="30">
        <v>0</v>
      </c>
      <c r="K53" s="31">
        <v>0</v>
      </c>
      <c r="L53" s="30">
        <v>0</v>
      </c>
      <c r="M53" s="30">
        <v>0</v>
      </c>
      <c r="N53" s="17"/>
      <c r="O53" s="20">
        <v>0</v>
      </c>
    </row>
    <row r="54" spans="1:15" x14ac:dyDescent="0.3">
      <c r="A54" t="s">
        <v>7</v>
      </c>
      <c r="B54" s="19" t="s">
        <v>11</v>
      </c>
      <c r="C54" s="20">
        <v>121000</v>
      </c>
      <c r="D54" s="20">
        <v>0</v>
      </c>
      <c r="E54" s="20">
        <v>121000</v>
      </c>
      <c r="F54" s="20">
        <v>102000</v>
      </c>
      <c r="G54" s="17"/>
      <c r="H54" s="20">
        <v>2200</v>
      </c>
      <c r="I54" s="20">
        <v>55</v>
      </c>
      <c r="J54" s="30">
        <v>56.43</v>
      </c>
      <c r="K54" s="31">
        <v>0</v>
      </c>
      <c r="L54" s="30">
        <v>56.43</v>
      </c>
      <c r="M54" s="30">
        <v>2200</v>
      </c>
      <c r="N54" s="17"/>
      <c r="O54" s="20">
        <v>124000</v>
      </c>
    </row>
    <row r="55" spans="1:15" x14ac:dyDescent="0.3">
      <c r="A55" t="s">
        <v>7</v>
      </c>
      <c r="B55" s="19" t="s">
        <v>12</v>
      </c>
      <c r="C55" s="20">
        <v>485000</v>
      </c>
      <c r="D55" s="20">
        <v>0</v>
      </c>
      <c r="E55" s="20">
        <v>485000</v>
      </c>
      <c r="F55" s="20">
        <v>395000</v>
      </c>
      <c r="G55" s="17"/>
      <c r="H55" s="20">
        <v>7300</v>
      </c>
      <c r="I55" s="20">
        <v>66.438356164383563</v>
      </c>
      <c r="J55" s="30">
        <v>68.165753424657538</v>
      </c>
      <c r="K55" s="31">
        <v>0</v>
      </c>
      <c r="L55" s="30">
        <v>68.165753424657538</v>
      </c>
      <c r="M55" s="30">
        <v>7300</v>
      </c>
      <c r="N55" s="17"/>
      <c r="O55" s="20">
        <v>498000</v>
      </c>
    </row>
    <row r="56" spans="1:15" x14ac:dyDescent="0.3">
      <c r="A56" t="s">
        <v>7</v>
      </c>
      <c r="B56" s="19" t="s">
        <v>13</v>
      </c>
      <c r="C56" s="20">
        <v>220000</v>
      </c>
      <c r="D56" s="20">
        <v>0</v>
      </c>
      <c r="E56" s="20">
        <v>220000</v>
      </c>
      <c r="F56" s="20">
        <v>156000</v>
      </c>
      <c r="G56" s="17"/>
      <c r="H56" s="20">
        <v>3900</v>
      </c>
      <c r="I56" s="20">
        <v>56.410256410256409</v>
      </c>
      <c r="J56" s="30">
        <v>57.876923076923077</v>
      </c>
      <c r="K56" s="31">
        <v>0</v>
      </c>
      <c r="L56" s="30">
        <v>57.876923076923077</v>
      </c>
      <c r="M56" s="30">
        <v>4500</v>
      </c>
      <c r="N56" s="17"/>
      <c r="O56" s="20">
        <v>260000</v>
      </c>
    </row>
    <row r="57" spans="1:15" x14ac:dyDescent="0.3">
      <c r="A57" t="s">
        <v>7</v>
      </c>
      <c r="B57" s="19" t="s">
        <v>14</v>
      </c>
      <c r="C57" s="20">
        <v>304000</v>
      </c>
      <c r="D57" s="20">
        <v>0</v>
      </c>
      <c r="E57" s="20">
        <v>304000</v>
      </c>
      <c r="F57" s="20">
        <v>297000</v>
      </c>
      <c r="G57" s="17"/>
      <c r="H57" s="20">
        <v>6100</v>
      </c>
      <c r="I57" s="20">
        <v>49.83606557377049</v>
      </c>
      <c r="J57" s="30">
        <v>51.131803278688523</v>
      </c>
      <c r="K57" s="31">
        <v>0</v>
      </c>
      <c r="L57" s="30">
        <v>51.131803278688523</v>
      </c>
      <c r="M57" s="30">
        <v>6100</v>
      </c>
      <c r="N57" s="17"/>
      <c r="O57" s="20">
        <v>312000</v>
      </c>
    </row>
    <row r="58" spans="1:15" x14ac:dyDescent="0.3">
      <c r="A58" t="s">
        <v>7</v>
      </c>
      <c r="B58" s="19" t="s">
        <v>15</v>
      </c>
      <c r="C58" s="20">
        <v>1036000</v>
      </c>
      <c r="D58" s="20">
        <v>0</v>
      </c>
      <c r="E58" s="20">
        <v>1036000</v>
      </c>
      <c r="F58" s="20">
        <v>969000</v>
      </c>
      <c r="G58" s="17"/>
      <c r="H58" s="20">
        <v>16400</v>
      </c>
      <c r="I58" s="20">
        <v>63.170731707317074</v>
      </c>
      <c r="J58" s="30">
        <v>64.813170731707316</v>
      </c>
      <c r="K58" s="31">
        <v>0</v>
      </c>
      <c r="L58" s="30">
        <v>64.813170731707316</v>
      </c>
      <c r="M58" s="30">
        <v>16400</v>
      </c>
      <c r="N58" s="17"/>
      <c r="O58" s="20">
        <v>1063000</v>
      </c>
    </row>
    <row r="59" spans="1:15" x14ac:dyDescent="0.3">
      <c r="A59" t="s">
        <v>7</v>
      </c>
      <c r="B59" s="19" t="s">
        <v>16</v>
      </c>
      <c r="C59" s="20">
        <v>117000</v>
      </c>
      <c r="D59" s="20">
        <v>0</v>
      </c>
      <c r="E59" s="20">
        <v>117000</v>
      </c>
      <c r="F59" s="20">
        <v>122000</v>
      </c>
      <c r="G59" s="17"/>
      <c r="H59" s="20">
        <v>1800</v>
      </c>
      <c r="I59" s="20">
        <v>65</v>
      </c>
      <c r="J59" s="30">
        <v>66.69</v>
      </c>
      <c r="K59" s="31">
        <v>0</v>
      </c>
      <c r="L59" s="30">
        <v>66.69</v>
      </c>
      <c r="M59" s="30">
        <v>1800</v>
      </c>
      <c r="N59" s="17"/>
      <c r="O59" s="20">
        <v>120000</v>
      </c>
    </row>
    <row r="60" spans="1:15" x14ac:dyDescent="0.3">
      <c r="A60" t="s">
        <v>7</v>
      </c>
      <c r="B60" s="19" t="s">
        <v>17</v>
      </c>
      <c r="C60" s="20">
        <v>245000</v>
      </c>
      <c r="D60" s="20">
        <v>0</v>
      </c>
      <c r="E60" s="20">
        <v>245000</v>
      </c>
      <c r="F60" s="20">
        <v>173000</v>
      </c>
      <c r="G60" s="17"/>
      <c r="H60" s="20">
        <v>5000</v>
      </c>
      <c r="I60" s="20">
        <v>49</v>
      </c>
      <c r="J60" s="30">
        <v>50.274000000000001</v>
      </c>
      <c r="K60" s="31">
        <v>0</v>
      </c>
      <c r="L60" s="30">
        <v>50.274000000000001</v>
      </c>
      <c r="M60" s="30">
        <v>6100</v>
      </c>
      <c r="N60" s="17"/>
      <c r="O60" s="20">
        <v>307000</v>
      </c>
    </row>
    <row r="61" spans="1:15" x14ac:dyDescent="0.3">
      <c r="A61" t="s">
        <v>7</v>
      </c>
      <c r="B61" s="19" t="s">
        <v>18</v>
      </c>
      <c r="C61" s="20">
        <v>865000</v>
      </c>
      <c r="D61" s="20">
        <v>0</v>
      </c>
      <c r="E61" s="20">
        <v>865000</v>
      </c>
      <c r="F61" s="20">
        <v>887000</v>
      </c>
      <c r="G61" s="17"/>
      <c r="H61" s="20">
        <v>17200</v>
      </c>
      <c r="I61" s="20">
        <v>50.290697674418603</v>
      </c>
      <c r="J61" s="30">
        <v>51.598255813953486</v>
      </c>
      <c r="K61" s="31">
        <v>0</v>
      </c>
      <c r="L61" s="30">
        <v>51.598255813953486</v>
      </c>
      <c r="M61" s="30">
        <v>17200</v>
      </c>
      <c r="N61" s="17"/>
      <c r="O61" s="20">
        <v>887000</v>
      </c>
    </row>
    <row r="62" spans="1:15" x14ac:dyDescent="0.3">
      <c r="A62" t="s">
        <v>7</v>
      </c>
      <c r="B62" s="19" t="s">
        <v>33</v>
      </c>
      <c r="C62" s="20">
        <v>0</v>
      </c>
      <c r="D62" s="20">
        <v>0</v>
      </c>
      <c r="E62" s="20">
        <v>0</v>
      </c>
      <c r="F62" s="20">
        <v>0</v>
      </c>
      <c r="G62" s="17"/>
      <c r="H62" s="20">
        <v>0</v>
      </c>
      <c r="I62" s="20">
        <v>0</v>
      </c>
      <c r="J62" s="30">
        <v>0</v>
      </c>
      <c r="K62" s="31">
        <v>0</v>
      </c>
      <c r="L62" s="30">
        <v>0</v>
      </c>
      <c r="M62" s="30">
        <v>0</v>
      </c>
      <c r="N62" s="17"/>
      <c r="O62" s="20">
        <v>0</v>
      </c>
    </row>
    <row r="63" spans="1:15" x14ac:dyDescent="0.3">
      <c r="A63" t="s">
        <v>7</v>
      </c>
      <c r="B63" s="19" t="s">
        <v>19</v>
      </c>
      <c r="C63" s="20">
        <v>796000</v>
      </c>
      <c r="D63" s="20">
        <v>0</v>
      </c>
      <c r="E63" s="20">
        <v>796000</v>
      </c>
      <c r="F63" s="20">
        <v>620000</v>
      </c>
      <c r="G63" s="17"/>
      <c r="H63" s="20">
        <v>10300</v>
      </c>
      <c r="I63" s="20">
        <v>77.28155339805825</v>
      </c>
      <c r="J63" s="30">
        <v>79.290873786407772</v>
      </c>
      <c r="K63" s="31">
        <v>0</v>
      </c>
      <c r="L63" s="30">
        <v>79.290873786407772</v>
      </c>
      <c r="M63" s="30">
        <v>10300</v>
      </c>
      <c r="N63" s="17"/>
      <c r="O63" s="20">
        <v>817000</v>
      </c>
    </row>
    <row r="64" spans="1:15" x14ac:dyDescent="0.3">
      <c r="A64" t="s">
        <v>7</v>
      </c>
      <c r="B64" s="19" t="s">
        <v>20</v>
      </c>
      <c r="C64" s="20">
        <v>977000</v>
      </c>
      <c r="D64" s="20">
        <v>0</v>
      </c>
      <c r="E64" s="20">
        <v>977000</v>
      </c>
      <c r="F64" s="20">
        <v>796000</v>
      </c>
      <c r="G64" s="17"/>
      <c r="H64" s="20">
        <v>19600</v>
      </c>
      <c r="I64" s="20">
        <v>49.846938775510203</v>
      </c>
      <c r="J64" s="30">
        <v>51.142959183673469</v>
      </c>
      <c r="K64" s="31">
        <v>0</v>
      </c>
      <c r="L64" s="30">
        <v>51.142959183673469</v>
      </c>
      <c r="M64" s="30">
        <v>19600</v>
      </c>
      <c r="N64" s="17"/>
      <c r="O64" s="20">
        <v>1002000</v>
      </c>
    </row>
    <row r="65" spans="1:15" x14ac:dyDescent="0.3">
      <c r="A65" t="s">
        <v>7</v>
      </c>
      <c r="B65" s="19" t="s">
        <v>21</v>
      </c>
      <c r="C65" s="20">
        <v>100000</v>
      </c>
      <c r="D65" s="20">
        <v>0</v>
      </c>
      <c r="E65" s="20">
        <v>100000</v>
      </c>
      <c r="F65" s="20">
        <v>82000</v>
      </c>
      <c r="G65" s="17"/>
      <c r="H65" s="20">
        <v>1400</v>
      </c>
      <c r="I65" s="20">
        <v>71.428571428571431</v>
      </c>
      <c r="J65" s="30">
        <v>73.285714285714292</v>
      </c>
      <c r="K65" s="31">
        <v>0</v>
      </c>
      <c r="L65" s="30">
        <v>73.285714285714292</v>
      </c>
      <c r="M65" s="30">
        <v>1400</v>
      </c>
      <c r="N65" s="17"/>
      <c r="O65" s="20">
        <v>103000</v>
      </c>
    </row>
    <row r="66" spans="1:15" x14ac:dyDescent="0.3">
      <c r="A66" t="s">
        <v>7</v>
      </c>
      <c r="B66" s="19" t="s">
        <v>22</v>
      </c>
      <c r="C66" s="20">
        <v>116000</v>
      </c>
      <c r="D66" s="20">
        <v>0</v>
      </c>
      <c r="E66" s="20">
        <v>116000</v>
      </c>
      <c r="F66" s="20">
        <v>82000</v>
      </c>
      <c r="G66" s="17"/>
      <c r="H66" s="20">
        <v>2400</v>
      </c>
      <c r="I66" s="20">
        <v>48.333333333333336</v>
      </c>
      <c r="J66" s="30">
        <v>49.59</v>
      </c>
      <c r="K66" s="31">
        <v>0</v>
      </c>
      <c r="L66" s="30">
        <v>49.59</v>
      </c>
      <c r="M66" s="30">
        <v>2700</v>
      </c>
      <c r="N66" s="17"/>
      <c r="O66" s="20">
        <v>134000</v>
      </c>
    </row>
    <row r="67" spans="1:15" x14ac:dyDescent="0.3">
      <c r="A67" t="s">
        <v>7</v>
      </c>
      <c r="B67" s="19" t="s">
        <v>23</v>
      </c>
      <c r="C67" s="20">
        <v>981000</v>
      </c>
      <c r="D67" s="20">
        <v>0</v>
      </c>
      <c r="E67" s="20">
        <v>981000</v>
      </c>
      <c r="F67" s="20">
        <v>771000</v>
      </c>
      <c r="G67" s="17"/>
      <c r="H67" s="20">
        <v>18100</v>
      </c>
      <c r="I67" s="20">
        <v>54.19889502762431</v>
      </c>
      <c r="J67" s="30">
        <v>55.608066298342543</v>
      </c>
      <c r="K67" s="31">
        <v>0</v>
      </c>
      <c r="L67" s="30">
        <v>55.608066298342543</v>
      </c>
      <c r="M67" s="30">
        <v>18100</v>
      </c>
      <c r="N67" s="17"/>
      <c r="O67" s="20">
        <v>1007000</v>
      </c>
    </row>
    <row r="68" spans="1:15" x14ac:dyDescent="0.3">
      <c r="A68" t="s">
        <v>7</v>
      </c>
      <c r="B68" s="19" t="s">
        <v>24</v>
      </c>
      <c r="C68" s="20">
        <v>346000</v>
      </c>
      <c r="D68" s="20">
        <v>0</v>
      </c>
      <c r="E68" s="20">
        <v>346000</v>
      </c>
      <c r="F68" s="20">
        <v>399000</v>
      </c>
      <c r="G68" s="17"/>
      <c r="H68" s="20">
        <v>3900</v>
      </c>
      <c r="I68" s="20">
        <v>88.717948717948715</v>
      </c>
      <c r="J68" s="30">
        <v>91.024615384615387</v>
      </c>
      <c r="K68" s="31">
        <v>0</v>
      </c>
      <c r="L68" s="30">
        <v>91.024615384615387</v>
      </c>
      <c r="M68" s="30">
        <v>3900</v>
      </c>
      <c r="N68" s="17"/>
      <c r="O68" s="20">
        <v>355000</v>
      </c>
    </row>
    <row r="69" spans="1:15" x14ac:dyDescent="0.3">
      <c r="A69" t="s">
        <v>7</v>
      </c>
      <c r="B69" s="19" t="s">
        <v>25</v>
      </c>
      <c r="C69" s="20">
        <v>394000</v>
      </c>
      <c r="D69" s="20">
        <v>0</v>
      </c>
      <c r="E69" s="20">
        <v>394000</v>
      </c>
      <c r="F69" s="20">
        <v>354000</v>
      </c>
      <c r="G69" s="17"/>
      <c r="H69" s="20">
        <v>10300</v>
      </c>
      <c r="I69" s="20">
        <v>38.252427184466022</v>
      </c>
      <c r="J69" s="30">
        <v>39.246990291262136</v>
      </c>
      <c r="K69" s="31">
        <v>0</v>
      </c>
      <c r="L69" s="30">
        <v>39.246990291262136</v>
      </c>
      <c r="M69" s="30">
        <v>10300</v>
      </c>
      <c r="N69" s="17"/>
      <c r="O69" s="20">
        <v>404000</v>
      </c>
    </row>
    <row r="70" spans="1:15" x14ac:dyDescent="0.3">
      <c r="A70" t="s">
        <v>7</v>
      </c>
      <c r="B70" s="19" t="s">
        <v>76</v>
      </c>
      <c r="C70" s="20">
        <v>0</v>
      </c>
      <c r="D70" s="20">
        <v>0</v>
      </c>
      <c r="E70" s="20">
        <v>0</v>
      </c>
      <c r="F70" s="20">
        <v>0</v>
      </c>
      <c r="G70" s="17"/>
      <c r="H70" s="20">
        <v>0</v>
      </c>
      <c r="I70" s="20">
        <v>0</v>
      </c>
      <c r="J70" s="30">
        <v>0</v>
      </c>
      <c r="K70" s="31">
        <v>0</v>
      </c>
      <c r="L70" s="30">
        <v>0</v>
      </c>
      <c r="M70" s="30">
        <v>0</v>
      </c>
      <c r="N70" s="17"/>
      <c r="O70" s="20">
        <v>0</v>
      </c>
    </row>
    <row r="71" spans="1:15" x14ac:dyDescent="0.3">
      <c r="A71" t="s">
        <v>7</v>
      </c>
      <c r="B71" s="23" t="s">
        <v>77</v>
      </c>
      <c r="C71" s="24">
        <v>8632000</v>
      </c>
      <c r="D71" s="24">
        <v>0</v>
      </c>
      <c r="E71" s="24">
        <v>8632000</v>
      </c>
      <c r="F71" s="24">
        <v>7586000</v>
      </c>
      <c r="G71" s="17"/>
      <c r="H71" s="24">
        <v>155600</v>
      </c>
      <c r="I71" s="24">
        <v>55.475578406169667</v>
      </c>
      <c r="J71" s="24">
        <v>56.917943444730078</v>
      </c>
      <c r="K71" s="24">
        <v>0</v>
      </c>
      <c r="L71" s="24">
        <v>56.917943444730078</v>
      </c>
      <c r="M71" s="24">
        <v>157600</v>
      </c>
      <c r="N71" s="17"/>
      <c r="O71" s="24">
        <v>8962000</v>
      </c>
    </row>
    <row r="73" spans="1:15" ht="15" thickBot="1" x14ac:dyDescent="0.35">
      <c r="C73">
        <v>2</v>
      </c>
      <c r="D73">
        <v>3</v>
      </c>
      <c r="E73">
        <v>4</v>
      </c>
      <c r="F73">
        <v>5</v>
      </c>
      <c r="G73">
        <v>6</v>
      </c>
      <c r="H73">
        <v>7</v>
      </c>
      <c r="I73">
        <v>8</v>
      </c>
      <c r="J73">
        <v>9</v>
      </c>
      <c r="K73">
        <v>10</v>
      </c>
      <c r="L73">
        <v>11</v>
      </c>
      <c r="M73">
        <v>12</v>
      </c>
      <c r="N73">
        <v>13</v>
      </c>
      <c r="O73">
        <v>14</v>
      </c>
    </row>
    <row r="74" spans="1:15" ht="86.4" x14ac:dyDescent="0.3">
      <c r="A74" s="14" t="s">
        <v>68</v>
      </c>
      <c r="B74" s="15" t="s">
        <v>43</v>
      </c>
      <c r="C74" s="16" t="s">
        <v>70</v>
      </c>
      <c r="D74" s="16" t="s">
        <v>71</v>
      </c>
      <c r="E74" s="16" t="s">
        <v>72</v>
      </c>
      <c r="F74" s="16" t="s">
        <v>73</v>
      </c>
      <c r="G74" s="17"/>
      <c r="N74" s="17"/>
      <c r="O74" s="18" t="s">
        <v>89</v>
      </c>
    </row>
    <row r="75" spans="1:15" x14ac:dyDescent="0.3">
      <c r="A75" t="s">
        <v>43</v>
      </c>
      <c r="B75" s="19" t="s">
        <v>2</v>
      </c>
      <c r="C75" s="20">
        <v>712000</v>
      </c>
      <c r="D75" s="20">
        <v>34000</v>
      </c>
      <c r="E75" s="20">
        <v>678000</v>
      </c>
      <c r="F75" s="20">
        <v>576000</v>
      </c>
      <c r="G75" s="17"/>
      <c r="N75" s="17"/>
      <c r="O75" s="20">
        <v>696000</v>
      </c>
    </row>
    <row r="76" spans="1:15" x14ac:dyDescent="0.3">
      <c r="A76" t="s">
        <v>43</v>
      </c>
      <c r="B76" s="19" t="s">
        <v>4</v>
      </c>
      <c r="C76" s="20">
        <v>1236000</v>
      </c>
      <c r="D76" s="20">
        <v>59000</v>
      </c>
      <c r="E76" s="20">
        <v>1177000</v>
      </c>
      <c r="F76" s="20">
        <v>1152000</v>
      </c>
      <c r="G76" s="17"/>
      <c r="N76" s="17"/>
      <c r="O76" s="20">
        <v>1207000</v>
      </c>
    </row>
    <row r="77" spans="1:15" x14ac:dyDescent="0.3">
      <c r="A77" t="s">
        <v>43</v>
      </c>
      <c r="B77" s="19" t="s">
        <v>32</v>
      </c>
      <c r="C77" s="20">
        <v>0</v>
      </c>
      <c r="D77" s="20">
        <v>0</v>
      </c>
      <c r="E77" s="20">
        <v>0</v>
      </c>
      <c r="F77" s="20">
        <v>0</v>
      </c>
      <c r="G77" s="17"/>
      <c r="N77" s="17"/>
      <c r="O77" s="20">
        <v>0</v>
      </c>
    </row>
    <row r="78" spans="1:15" x14ac:dyDescent="0.3">
      <c r="A78" t="s">
        <v>43</v>
      </c>
      <c r="B78" s="19" t="s">
        <v>11</v>
      </c>
      <c r="C78" s="20">
        <v>230000</v>
      </c>
      <c r="D78" s="20">
        <v>11000</v>
      </c>
      <c r="E78" s="20">
        <v>219000</v>
      </c>
      <c r="F78" s="20">
        <v>211000</v>
      </c>
      <c r="G78" s="17"/>
      <c r="N78" s="17"/>
      <c r="O78" s="20">
        <v>225000</v>
      </c>
    </row>
    <row r="79" spans="1:15" x14ac:dyDescent="0.3">
      <c r="A79" t="s">
        <v>43</v>
      </c>
      <c r="B79" s="19" t="s">
        <v>12</v>
      </c>
      <c r="C79" s="20">
        <v>474000</v>
      </c>
      <c r="D79" s="20">
        <v>23000</v>
      </c>
      <c r="E79" s="20">
        <v>451000</v>
      </c>
      <c r="F79" s="20">
        <v>477000</v>
      </c>
      <c r="G79" s="17"/>
      <c r="N79" s="17"/>
      <c r="O79" s="20">
        <v>462000</v>
      </c>
    </row>
    <row r="80" spans="1:15" x14ac:dyDescent="0.3">
      <c r="A80" t="s">
        <v>43</v>
      </c>
      <c r="B80" s="19" t="s">
        <v>13</v>
      </c>
      <c r="C80" s="20">
        <v>112000</v>
      </c>
      <c r="D80" s="20">
        <v>5000</v>
      </c>
      <c r="E80" s="20">
        <v>107000</v>
      </c>
      <c r="F80" s="20">
        <v>252000</v>
      </c>
      <c r="G80" s="17"/>
      <c r="N80" s="17"/>
      <c r="O80" s="20">
        <v>127000</v>
      </c>
    </row>
    <row r="81" spans="1:15" x14ac:dyDescent="0.3">
      <c r="A81" t="s">
        <v>43</v>
      </c>
      <c r="B81" s="19" t="s">
        <v>14</v>
      </c>
      <c r="C81" s="20">
        <v>540000</v>
      </c>
      <c r="D81" s="20">
        <v>26000</v>
      </c>
      <c r="E81" s="20">
        <v>514000</v>
      </c>
      <c r="F81" s="20">
        <v>463000</v>
      </c>
      <c r="G81" s="17"/>
      <c r="N81" s="17"/>
      <c r="O81" s="20">
        <v>527000</v>
      </c>
    </row>
    <row r="82" spans="1:15" x14ac:dyDescent="0.3">
      <c r="A82" t="s">
        <v>43</v>
      </c>
      <c r="B82" s="19" t="s">
        <v>15</v>
      </c>
      <c r="C82" s="20">
        <v>754000</v>
      </c>
      <c r="D82" s="20">
        <v>36000</v>
      </c>
      <c r="E82" s="20">
        <v>718000</v>
      </c>
      <c r="F82" s="20">
        <v>604000</v>
      </c>
      <c r="G82" s="17"/>
      <c r="N82" s="17"/>
      <c r="O82" s="20">
        <v>737000</v>
      </c>
    </row>
    <row r="83" spans="1:15" x14ac:dyDescent="0.3">
      <c r="A83" t="s">
        <v>43</v>
      </c>
      <c r="B83" s="19" t="s">
        <v>16</v>
      </c>
      <c r="C83" s="20">
        <v>109000</v>
      </c>
      <c r="D83" s="20">
        <v>5000</v>
      </c>
      <c r="E83" s="20">
        <v>104000</v>
      </c>
      <c r="F83" s="20">
        <v>72000</v>
      </c>
      <c r="G83" s="17"/>
      <c r="N83" s="17"/>
      <c r="O83" s="20">
        <v>107000</v>
      </c>
    </row>
    <row r="84" spans="1:15" x14ac:dyDescent="0.3">
      <c r="A84" t="s">
        <v>43</v>
      </c>
      <c r="B84" s="19" t="s">
        <v>17</v>
      </c>
      <c r="C84" s="20">
        <v>414000</v>
      </c>
      <c r="D84" s="20">
        <v>15000</v>
      </c>
      <c r="E84" s="20">
        <v>399000</v>
      </c>
      <c r="F84" s="20">
        <v>686000</v>
      </c>
      <c r="G84" s="17"/>
      <c r="N84" s="17"/>
      <c r="O84" s="20">
        <v>499000</v>
      </c>
    </row>
    <row r="85" spans="1:15" x14ac:dyDescent="0.3">
      <c r="A85" t="s">
        <v>43</v>
      </c>
      <c r="B85" s="19" t="s">
        <v>18</v>
      </c>
      <c r="C85" s="20">
        <v>1599000</v>
      </c>
      <c r="D85" s="20">
        <v>76000</v>
      </c>
      <c r="E85" s="20">
        <v>1523000</v>
      </c>
      <c r="F85" s="20">
        <v>1179000</v>
      </c>
      <c r="G85" s="17"/>
      <c r="N85" s="17"/>
      <c r="O85" s="20">
        <v>1563000</v>
      </c>
    </row>
    <row r="86" spans="1:15" x14ac:dyDescent="0.3">
      <c r="A86" t="s">
        <v>43</v>
      </c>
      <c r="B86" s="19" t="s">
        <v>33</v>
      </c>
      <c r="C86" s="20">
        <v>0</v>
      </c>
      <c r="D86" s="20">
        <v>0</v>
      </c>
      <c r="E86" s="20">
        <v>0</v>
      </c>
      <c r="F86" s="20">
        <v>0</v>
      </c>
      <c r="G86" s="17"/>
      <c r="N86" s="17"/>
      <c r="O86" s="20">
        <v>0</v>
      </c>
    </row>
    <row r="87" spans="1:15" x14ac:dyDescent="0.3">
      <c r="A87" t="s">
        <v>43</v>
      </c>
      <c r="B87" s="19" t="s">
        <v>19</v>
      </c>
      <c r="C87" s="20">
        <v>479000</v>
      </c>
      <c r="D87" s="20">
        <v>23000</v>
      </c>
      <c r="E87" s="20">
        <v>456000</v>
      </c>
      <c r="F87" s="20">
        <v>534000</v>
      </c>
      <c r="G87" s="17"/>
      <c r="N87" s="17"/>
      <c r="O87" s="20">
        <v>468000</v>
      </c>
    </row>
    <row r="88" spans="1:15" x14ac:dyDescent="0.3">
      <c r="A88" t="s">
        <v>43</v>
      </c>
      <c r="B88" s="19" t="s">
        <v>20</v>
      </c>
      <c r="C88" s="20">
        <v>1292000</v>
      </c>
      <c r="D88" s="20">
        <v>61000</v>
      </c>
      <c r="E88" s="20">
        <v>1231000</v>
      </c>
      <c r="F88" s="20">
        <v>1238000</v>
      </c>
      <c r="G88" s="17"/>
      <c r="N88" s="17"/>
      <c r="O88" s="20">
        <v>1263000</v>
      </c>
    </row>
    <row r="89" spans="1:15" x14ac:dyDescent="0.3">
      <c r="A89" t="s">
        <v>43</v>
      </c>
      <c r="B89" s="19" t="s">
        <v>21</v>
      </c>
      <c r="C89" s="20">
        <v>71000</v>
      </c>
      <c r="D89" s="20">
        <v>3000</v>
      </c>
      <c r="E89" s="20">
        <v>68000</v>
      </c>
      <c r="F89" s="20">
        <v>71000</v>
      </c>
      <c r="G89" s="17"/>
      <c r="N89" s="17"/>
      <c r="O89" s="20">
        <v>69000</v>
      </c>
    </row>
    <row r="90" spans="1:15" x14ac:dyDescent="0.3">
      <c r="A90" t="s">
        <v>43</v>
      </c>
      <c r="B90" s="19" t="s">
        <v>22</v>
      </c>
      <c r="C90" s="20">
        <v>112000</v>
      </c>
      <c r="D90" s="20">
        <v>5000</v>
      </c>
      <c r="E90" s="20">
        <v>107000</v>
      </c>
      <c r="F90" s="20">
        <v>203000</v>
      </c>
      <c r="G90" s="17"/>
      <c r="N90" s="17"/>
      <c r="O90" s="20">
        <v>123000</v>
      </c>
    </row>
    <row r="91" spans="1:15" x14ac:dyDescent="0.3">
      <c r="A91" t="s">
        <v>43</v>
      </c>
      <c r="B91" s="19" t="s">
        <v>23</v>
      </c>
      <c r="C91" s="20">
        <v>1466000</v>
      </c>
      <c r="D91" s="20">
        <v>70000</v>
      </c>
      <c r="E91" s="20">
        <v>1396000</v>
      </c>
      <c r="F91" s="20">
        <v>1426000</v>
      </c>
      <c r="G91" s="17"/>
      <c r="N91" s="17"/>
      <c r="O91" s="20">
        <v>1432000</v>
      </c>
    </row>
    <row r="92" spans="1:15" x14ac:dyDescent="0.3">
      <c r="A92" t="s">
        <v>43</v>
      </c>
      <c r="B92" s="19" t="s">
        <v>24</v>
      </c>
      <c r="C92" s="20">
        <v>109000</v>
      </c>
      <c r="D92" s="20">
        <v>5000</v>
      </c>
      <c r="E92" s="20">
        <v>104000</v>
      </c>
      <c r="F92" s="20">
        <v>6000</v>
      </c>
      <c r="G92" s="17"/>
      <c r="N92" s="17"/>
      <c r="O92" s="20">
        <v>107000</v>
      </c>
    </row>
    <row r="93" spans="1:15" x14ac:dyDescent="0.3">
      <c r="A93" t="s">
        <v>43</v>
      </c>
      <c r="B93" s="19" t="s">
        <v>25</v>
      </c>
      <c r="C93" s="20">
        <v>641000</v>
      </c>
      <c r="D93" s="20">
        <v>31000</v>
      </c>
      <c r="E93" s="20">
        <v>610000</v>
      </c>
      <c r="F93" s="20">
        <v>553000</v>
      </c>
      <c r="G93" s="17"/>
      <c r="N93" s="17"/>
      <c r="O93" s="20">
        <v>626000</v>
      </c>
    </row>
    <row r="94" spans="1:15" x14ac:dyDescent="0.3">
      <c r="A94" t="s">
        <v>43</v>
      </c>
      <c r="B94" s="19" t="s">
        <v>76</v>
      </c>
      <c r="C94" s="20">
        <v>0</v>
      </c>
      <c r="D94" s="20">
        <v>0</v>
      </c>
      <c r="E94" s="20">
        <v>0</v>
      </c>
      <c r="F94" s="20">
        <v>0</v>
      </c>
      <c r="G94" s="17"/>
      <c r="N94" s="17"/>
      <c r="O94" s="20">
        <v>0</v>
      </c>
    </row>
    <row r="95" spans="1:15" x14ac:dyDescent="0.3">
      <c r="A95" t="s">
        <v>43</v>
      </c>
      <c r="B95" s="23" t="s">
        <v>77</v>
      </c>
      <c r="C95" s="24">
        <v>10350000</v>
      </c>
      <c r="D95" s="24">
        <v>488000</v>
      </c>
      <c r="E95" s="24">
        <v>9862000</v>
      </c>
      <c r="F95" s="24">
        <v>9703000</v>
      </c>
      <c r="G95" s="17"/>
      <c r="N95" s="17"/>
      <c r="O95" s="24">
        <v>10238000</v>
      </c>
    </row>
    <row r="97" spans="1:15" x14ac:dyDescent="0.3">
      <c r="J97" s="32" t="s">
        <v>90</v>
      </c>
      <c r="K97" s="32"/>
      <c r="L97" s="32">
        <v>28.13</v>
      </c>
    </row>
    <row r="98" spans="1:15" ht="15" thickBot="1" x14ac:dyDescent="0.35"/>
    <row r="99" spans="1:15" ht="86.4" x14ac:dyDescent="0.3">
      <c r="A99" s="14" t="s">
        <v>68</v>
      </c>
      <c r="B99" s="15" t="s">
        <v>91</v>
      </c>
      <c r="C99" s="16" t="s">
        <v>70</v>
      </c>
      <c r="D99" s="16" t="s">
        <v>71</v>
      </c>
      <c r="E99" s="16" t="s">
        <v>72</v>
      </c>
      <c r="F99" s="16" t="s">
        <v>73</v>
      </c>
      <c r="G99" s="17"/>
      <c r="H99" s="18" t="s">
        <v>83</v>
      </c>
      <c r="N99" s="17"/>
      <c r="O99" s="18" t="s">
        <v>92</v>
      </c>
    </row>
    <row r="100" spans="1:15" x14ac:dyDescent="0.3">
      <c r="A100" t="s">
        <v>27</v>
      </c>
      <c r="B100" s="19" t="s">
        <v>2</v>
      </c>
      <c r="C100" s="20">
        <v>344000</v>
      </c>
      <c r="D100" s="20">
        <v>13000</v>
      </c>
      <c r="E100" s="20">
        <v>331000</v>
      </c>
      <c r="F100" s="20">
        <v>344000</v>
      </c>
      <c r="G100" s="17"/>
      <c r="H100" s="30">
        <v>12500</v>
      </c>
      <c r="N100" s="17"/>
      <c r="O100" s="20">
        <v>352000</v>
      </c>
    </row>
    <row r="101" spans="1:15" x14ac:dyDescent="0.3">
      <c r="A101" t="s">
        <v>27</v>
      </c>
      <c r="B101" s="19" t="s">
        <v>4</v>
      </c>
      <c r="C101" s="20">
        <v>474000</v>
      </c>
      <c r="D101" s="20">
        <v>17000</v>
      </c>
      <c r="E101" s="20">
        <v>457000</v>
      </c>
      <c r="F101" s="20">
        <v>474000</v>
      </c>
      <c r="G101" s="17"/>
      <c r="H101" s="30">
        <v>17200</v>
      </c>
      <c r="N101" s="17"/>
      <c r="O101" s="20">
        <v>484000</v>
      </c>
    </row>
    <row r="102" spans="1:15" x14ac:dyDescent="0.3">
      <c r="A102" t="s">
        <v>27</v>
      </c>
      <c r="B102" s="19" t="s">
        <v>32</v>
      </c>
      <c r="C102" s="20">
        <v>0</v>
      </c>
      <c r="D102" s="20">
        <v>0</v>
      </c>
      <c r="E102" s="20">
        <v>0</v>
      </c>
      <c r="F102" s="20">
        <v>0</v>
      </c>
      <c r="G102" s="17"/>
      <c r="H102" s="30">
        <v>0</v>
      </c>
      <c r="N102" s="17"/>
      <c r="O102" s="20">
        <v>0</v>
      </c>
    </row>
    <row r="103" spans="1:15" x14ac:dyDescent="0.3">
      <c r="A103" t="s">
        <v>27</v>
      </c>
      <c r="B103" s="19" t="s">
        <v>11</v>
      </c>
      <c r="C103" s="20">
        <v>61000</v>
      </c>
      <c r="D103" s="20">
        <v>2000</v>
      </c>
      <c r="E103" s="20">
        <v>59000</v>
      </c>
      <c r="F103" s="20">
        <v>61000</v>
      </c>
      <c r="G103" s="17"/>
      <c r="H103" s="30">
        <v>2200</v>
      </c>
      <c r="N103" s="17"/>
      <c r="O103" s="20">
        <v>62000</v>
      </c>
    </row>
    <row r="104" spans="1:15" x14ac:dyDescent="0.3">
      <c r="A104" t="s">
        <v>27</v>
      </c>
      <c r="B104" s="19" t="s">
        <v>12</v>
      </c>
      <c r="C104" s="20">
        <v>201000</v>
      </c>
      <c r="D104" s="20">
        <v>7000</v>
      </c>
      <c r="E104" s="20">
        <v>194000</v>
      </c>
      <c r="F104" s="20">
        <v>201000</v>
      </c>
      <c r="G104" s="17"/>
      <c r="H104" s="30">
        <v>7300</v>
      </c>
      <c r="N104" s="17"/>
      <c r="O104" s="20">
        <v>205000</v>
      </c>
    </row>
    <row r="105" spans="1:15" x14ac:dyDescent="0.3">
      <c r="A105" t="s">
        <v>27</v>
      </c>
      <c r="B105" s="19" t="s">
        <v>13</v>
      </c>
      <c r="C105" s="20">
        <v>107000</v>
      </c>
      <c r="D105" s="20">
        <v>4000</v>
      </c>
      <c r="E105" s="20">
        <v>103000</v>
      </c>
      <c r="F105" s="20">
        <v>107000</v>
      </c>
      <c r="G105" s="17"/>
      <c r="H105" s="30">
        <v>4500</v>
      </c>
      <c r="N105" s="17"/>
      <c r="O105" s="20">
        <v>127000</v>
      </c>
    </row>
    <row r="106" spans="1:15" x14ac:dyDescent="0.3">
      <c r="A106" t="s">
        <v>27</v>
      </c>
      <c r="B106" s="19" t="s">
        <v>14</v>
      </c>
      <c r="C106" s="20">
        <v>168000</v>
      </c>
      <c r="D106" s="20">
        <v>6000</v>
      </c>
      <c r="E106" s="20">
        <v>162000</v>
      </c>
      <c r="F106" s="20">
        <v>168000</v>
      </c>
      <c r="G106" s="17"/>
      <c r="H106" s="30">
        <v>6100</v>
      </c>
      <c r="N106" s="17"/>
      <c r="O106" s="20">
        <v>172000</v>
      </c>
    </row>
    <row r="107" spans="1:15" x14ac:dyDescent="0.3">
      <c r="A107" t="s">
        <v>27</v>
      </c>
      <c r="B107" s="19" t="s">
        <v>15</v>
      </c>
      <c r="C107" s="20">
        <v>452000</v>
      </c>
      <c r="D107" s="20">
        <v>16000</v>
      </c>
      <c r="E107" s="20">
        <v>436000</v>
      </c>
      <c r="F107" s="20">
        <v>452000</v>
      </c>
      <c r="G107" s="17"/>
      <c r="H107" s="30">
        <v>16400</v>
      </c>
      <c r="N107" s="17"/>
      <c r="O107" s="20">
        <v>461000</v>
      </c>
    </row>
    <row r="108" spans="1:15" x14ac:dyDescent="0.3">
      <c r="A108" t="s">
        <v>27</v>
      </c>
      <c r="B108" s="19" t="s">
        <v>16</v>
      </c>
      <c r="C108" s="20">
        <v>50000</v>
      </c>
      <c r="D108" s="20">
        <v>2000</v>
      </c>
      <c r="E108" s="20">
        <v>48000</v>
      </c>
      <c r="F108" s="20">
        <v>50000</v>
      </c>
      <c r="G108" s="17"/>
      <c r="H108" s="30">
        <v>1800</v>
      </c>
      <c r="N108" s="17"/>
      <c r="O108" s="20">
        <v>51000</v>
      </c>
    </row>
    <row r="109" spans="1:15" x14ac:dyDescent="0.3">
      <c r="A109" t="s">
        <v>27</v>
      </c>
      <c r="B109" s="19" t="s">
        <v>17</v>
      </c>
      <c r="C109" s="20">
        <v>138000</v>
      </c>
      <c r="D109" s="20">
        <v>5000</v>
      </c>
      <c r="E109" s="20">
        <v>133000</v>
      </c>
      <c r="F109" s="20">
        <v>138000</v>
      </c>
      <c r="G109" s="17"/>
      <c r="H109" s="30">
        <v>6100</v>
      </c>
      <c r="N109" s="17"/>
      <c r="O109" s="20">
        <v>172000</v>
      </c>
    </row>
    <row r="110" spans="1:15" x14ac:dyDescent="0.3">
      <c r="A110" t="s">
        <v>27</v>
      </c>
      <c r="B110" s="19" t="s">
        <v>18</v>
      </c>
      <c r="C110" s="20">
        <v>474000</v>
      </c>
      <c r="D110" s="20">
        <v>17000</v>
      </c>
      <c r="E110" s="20">
        <v>457000</v>
      </c>
      <c r="F110" s="20">
        <v>474000</v>
      </c>
      <c r="G110" s="17"/>
      <c r="H110" s="30">
        <v>17200</v>
      </c>
      <c r="N110" s="17"/>
      <c r="O110" s="20">
        <v>484000</v>
      </c>
    </row>
    <row r="111" spans="1:15" x14ac:dyDescent="0.3">
      <c r="A111" t="s">
        <v>27</v>
      </c>
      <c r="B111" s="19" t="s">
        <v>33</v>
      </c>
      <c r="C111" s="20">
        <v>0</v>
      </c>
      <c r="D111" s="20">
        <v>0</v>
      </c>
      <c r="E111" s="20">
        <v>0</v>
      </c>
      <c r="F111" s="20">
        <v>0</v>
      </c>
      <c r="G111" s="17"/>
      <c r="H111" s="30">
        <v>0</v>
      </c>
      <c r="N111" s="17"/>
      <c r="O111" s="20">
        <v>0</v>
      </c>
    </row>
    <row r="112" spans="1:15" x14ac:dyDescent="0.3">
      <c r="A112" t="s">
        <v>27</v>
      </c>
      <c r="B112" s="19" t="s">
        <v>19</v>
      </c>
      <c r="C112" s="20">
        <v>284000</v>
      </c>
      <c r="D112" s="20">
        <v>10000</v>
      </c>
      <c r="E112" s="20">
        <v>274000</v>
      </c>
      <c r="F112" s="20">
        <v>284000</v>
      </c>
      <c r="G112" s="17"/>
      <c r="H112" s="30">
        <v>10300</v>
      </c>
      <c r="N112" s="17"/>
      <c r="O112" s="20">
        <v>290000</v>
      </c>
    </row>
    <row r="113" spans="1:15" x14ac:dyDescent="0.3">
      <c r="A113" t="s">
        <v>27</v>
      </c>
      <c r="B113" s="19" t="s">
        <v>20</v>
      </c>
      <c r="C113" s="20">
        <v>541000</v>
      </c>
      <c r="D113" s="20">
        <v>19000</v>
      </c>
      <c r="E113" s="20">
        <v>522000</v>
      </c>
      <c r="F113" s="20">
        <v>541000</v>
      </c>
      <c r="G113" s="17"/>
      <c r="H113" s="30">
        <v>19600</v>
      </c>
      <c r="N113" s="17"/>
      <c r="O113" s="20">
        <v>551000</v>
      </c>
    </row>
    <row r="114" spans="1:15" x14ac:dyDescent="0.3">
      <c r="A114" t="s">
        <v>27</v>
      </c>
      <c r="B114" s="19" t="s">
        <v>21</v>
      </c>
      <c r="C114" s="20">
        <v>39000</v>
      </c>
      <c r="D114" s="20">
        <v>1000</v>
      </c>
      <c r="E114" s="20">
        <v>38000</v>
      </c>
      <c r="F114" s="20">
        <v>39000</v>
      </c>
      <c r="G114" s="17"/>
      <c r="H114" s="30">
        <v>1400</v>
      </c>
      <c r="N114" s="17"/>
      <c r="O114" s="20">
        <v>39000</v>
      </c>
    </row>
    <row r="115" spans="1:15" x14ac:dyDescent="0.3">
      <c r="A115" t="s">
        <v>27</v>
      </c>
      <c r="B115" s="19" t="s">
        <v>22</v>
      </c>
      <c r="C115" s="20">
        <v>66000</v>
      </c>
      <c r="D115" s="20">
        <v>2000</v>
      </c>
      <c r="E115" s="20">
        <v>64000</v>
      </c>
      <c r="F115" s="20">
        <v>66000</v>
      </c>
      <c r="G115" s="17"/>
      <c r="H115" s="30">
        <v>2700</v>
      </c>
      <c r="N115" s="17"/>
      <c r="O115" s="20">
        <v>76000</v>
      </c>
    </row>
    <row r="116" spans="1:15" x14ac:dyDescent="0.3">
      <c r="A116" t="s">
        <v>27</v>
      </c>
      <c r="B116" s="19" t="s">
        <v>23</v>
      </c>
      <c r="C116" s="20">
        <v>498000</v>
      </c>
      <c r="D116" s="20">
        <v>18000</v>
      </c>
      <c r="E116" s="20">
        <v>480000</v>
      </c>
      <c r="F116" s="20">
        <v>498000</v>
      </c>
      <c r="G116" s="17"/>
      <c r="H116" s="30">
        <v>18100</v>
      </c>
      <c r="N116" s="17"/>
      <c r="O116" s="20">
        <v>509000</v>
      </c>
    </row>
    <row r="117" spans="1:15" x14ac:dyDescent="0.3">
      <c r="A117" t="s">
        <v>27</v>
      </c>
      <c r="B117" s="19" t="s">
        <v>24</v>
      </c>
      <c r="C117" s="20">
        <v>107000</v>
      </c>
      <c r="D117" s="20">
        <v>4000</v>
      </c>
      <c r="E117" s="20">
        <v>103000</v>
      </c>
      <c r="F117" s="20">
        <v>107000</v>
      </c>
      <c r="G117" s="17"/>
      <c r="H117" s="30">
        <v>3900</v>
      </c>
      <c r="N117" s="17"/>
      <c r="O117" s="20">
        <v>110000</v>
      </c>
    </row>
    <row r="118" spans="1:15" x14ac:dyDescent="0.3">
      <c r="A118" t="s">
        <v>27</v>
      </c>
      <c r="B118" s="19" t="s">
        <v>25</v>
      </c>
      <c r="C118" s="20">
        <v>284000</v>
      </c>
      <c r="D118" s="20">
        <v>10000</v>
      </c>
      <c r="E118" s="20">
        <v>274000</v>
      </c>
      <c r="F118" s="20">
        <v>284000</v>
      </c>
      <c r="G118" s="17"/>
      <c r="H118" s="30">
        <v>10300</v>
      </c>
      <c r="N118" s="17"/>
      <c r="O118" s="20">
        <v>290000</v>
      </c>
    </row>
    <row r="119" spans="1:15" x14ac:dyDescent="0.3">
      <c r="A119" t="s">
        <v>27</v>
      </c>
      <c r="B119" s="19" t="s">
        <v>76</v>
      </c>
      <c r="C119" s="20">
        <v>0</v>
      </c>
      <c r="D119" s="20">
        <v>0</v>
      </c>
      <c r="E119" s="20">
        <v>0</v>
      </c>
      <c r="F119" s="20">
        <v>0</v>
      </c>
      <c r="G119" s="17"/>
      <c r="H119" s="30">
        <v>0</v>
      </c>
      <c r="N119" s="17"/>
      <c r="O119" s="20">
        <v>0</v>
      </c>
    </row>
    <row r="120" spans="1:15" x14ac:dyDescent="0.3">
      <c r="A120" t="s">
        <v>27</v>
      </c>
      <c r="B120" s="24" t="s">
        <v>77</v>
      </c>
      <c r="C120" s="24">
        <v>4288000</v>
      </c>
      <c r="D120" s="24">
        <v>153000</v>
      </c>
      <c r="E120" s="24">
        <v>4135000</v>
      </c>
      <c r="F120" s="24">
        <v>4288000</v>
      </c>
      <c r="G120" s="24"/>
      <c r="H120" s="24">
        <v>157600</v>
      </c>
      <c r="I120" s="24"/>
      <c r="J120" s="24"/>
      <c r="K120" s="24"/>
      <c r="L120" s="24"/>
      <c r="M120" s="24"/>
      <c r="N120" s="24"/>
      <c r="O120" s="24">
        <v>4435000</v>
      </c>
    </row>
    <row r="121" spans="1:15" ht="15" thickBot="1" x14ac:dyDescent="0.35"/>
    <row r="122" spans="1:15" ht="86.4" x14ac:dyDescent="0.3">
      <c r="A122" s="14" t="s">
        <v>68</v>
      </c>
      <c r="B122" s="15" t="s">
        <v>67</v>
      </c>
      <c r="C122" s="16" t="s">
        <v>70</v>
      </c>
      <c r="D122" s="16" t="s">
        <v>71</v>
      </c>
      <c r="E122" s="16" t="s">
        <v>72</v>
      </c>
      <c r="F122" s="16" t="s">
        <v>73</v>
      </c>
      <c r="G122" s="17"/>
      <c r="H122" s="18" t="s">
        <v>83</v>
      </c>
      <c r="J122" s="18" t="s">
        <v>93</v>
      </c>
      <c r="N122" s="17"/>
      <c r="O122" s="18" t="s">
        <v>94</v>
      </c>
    </row>
    <row r="123" spans="1:15" x14ac:dyDescent="0.3">
      <c r="A123" t="s">
        <v>67</v>
      </c>
      <c r="B123" s="19" t="s">
        <v>2</v>
      </c>
      <c r="C123" s="20">
        <v>1056000</v>
      </c>
      <c r="D123" s="20">
        <v>47000</v>
      </c>
      <c r="E123" s="20">
        <v>1009000</v>
      </c>
      <c r="F123" s="20">
        <v>920000</v>
      </c>
      <c r="G123" s="17"/>
      <c r="H123" s="30">
        <v>12500</v>
      </c>
      <c r="J123" s="30">
        <v>83.84</v>
      </c>
      <c r="N123" s="17"/>
      <c r="O123" s="20">
        <v>1048000</v>
      </c>
    </row>
    <row r="124" spans="1:15" x14ac:dyDescent="0.3">
      <c r="A124" t="s">
        <v>67</v>
      </c>
      <c r="B124" s="19" t="s">
        <v>4</v>
      </c>
      <c r="C124" s="20">
        <v>1710000</v>
      </c>
      <c r="D124" s="20">
        <v>76000</v>
      </c>
      <c r="E124" s="20">
        <v>1634000</v>
      </c>
      <c r="F124" s="20">
        <v>1626000</v>
      </c>
      <c r="G124" s="17"/>
      <c r="H124" s="30">
        <v>17200</v>
      </c>
      <c r="J124" s="30">
        <v>98.313953488372093</v>
      </c>
      <c r="N124" s="17"/>
      <c r="O124" s="20">
        <v>1691000</v>
      </c>
    </row>
    <row r="125" spans="1:15" x14ac:dyDescent="0.3">
      <c r="A125" t="s">
        <v>67</v>
      </c>
      <c r="B125" s="19" t="s">
        <v>32</v>
      </c>
      <c r="C125" s="20">
        <v>0</v>
      </c>
      <c r="D125" s="20">
        <v>0</v>
      </c>
      <c r="E125" s="20">
        <v>0</v>
      </c>
      <c r="F125" s="20">
        <v>0</v>
      </c>
      <c r="G125" s="17"/>
      <c r="H125" s="30">
        <v>0</v>
      </c>
      <c r="J125" s="30" t="e">
        <v>#DIV/0!</v>
      </c>
      <c r="N125" s="17"/>
      <c r="O125" s="20">
        <v>0</v>
      </c>
    </row>
    <row r="126" spans="1:15" x14ac:dyDescent="0.3">
      <c r="A126" t="s">
        <v>67</v>
      </c>
      <c r="B126" s="19" t="s">
        <v>11</v>
      </c>
      <c r="C126" s="20">
        <v>291000</v>
      </c>
      <c r="D126" s="20">
        <v>13000</v>
      </c>
      <c r="E126" s="20">
        <v>278000</v>
      </c>
      <c r="F126" s="20">
        <v>272000</v>
      </c>
      <c r="G126" s="17"/>
      <c r="H126" s="30">
        <v>2200</v>
      </c>
      <c r="J126" s="30">
        <v>130.45454545454547</v>
      </c>
      <c r="N126" s="17"/>
      <c r="O126" s="20">
        <v>287000</v>
      </c>
    </row>
    <row r="127" spans="1:15" x14ac:dyDescent="0.3">
      <c r="A127" t="s">
        <v>67</v>
      </c>
      <c r="B127" s="19" t="s">
        <v>12</v>
      </c>
      <c r="C127" s="20">
        <v>675000</v>
      </c>
      <c r="D127" s="20">
        <v>30000</v>
      </c>
      <c r="E127" s="20">
        <v>645000</v>
      </c>
      <c r="F127" s="20">
        <v>678000</v>
      </c>
      <c r="G127" s="17"/>
      <c r="H127" s="30">
        <v>7300</v>
      </c>
      <c r="J127" s="30">
        <v>91.369863013698634</v>
      </c>
      <c r="N127" s="17"/>
      <c r="O127" s="20">
        <v>667000</v>
      </c>
    </row>
    <row r="128" spans="1:15" x14ac:dyDescent="0.3">
      <c r="A128" t="s">
        <v>67</v>
      </c>
      <c r="B128" s="19" t="s">
        <v>13</v>
      </c>
      <c r="C128" s="20">
        <v>219000</v>
      </c>
      <c r="D128" s="20">
        <v>9000</v>
      </c>
      <c r="E128" s="20">
        <v>210000</v>
      </c>
      <c r="F128" s="20">
        <v>359000</v>
      </c>
      <c r="G128" s="17"/>
      <c r="H128" s="30">
        <v>4500</v>
      </c>
      <c r="J128" s="30">
        <v>56.444444444444443</v>
      </c>
      <c r="N128" s="17"/>
      <c r="O128" s="20">
        <v>254000</v>
      </c>
    </row>
    <row r="129" spans="1:15" x14ac:dyDescent="0.3">
      <c r="A129" t="s">
        <v>67</v>
      </c>
      <c r="B129" s="19" t="s">
        <v>14</v>
      </c>
      <c r="C129" s="20">
        <v>708000</v>
      </c>
      <c r="D129" s="20">
        <v>32000</v>
      </c>
      <c r="E129" s="20">
        <v>676000</v>
      </c>
      <c r="F129" s="20">
        <v>631000</v>
      </c>
      <c r="G129" s="17"/>
      <c r="H129" s="30">
        <v>6100</v>
      </c>
      <c r="J129" s="30">
        <v>114.59016393442623</v>
      </c>
      <c r="N129" s="17"/>
      <c r="O129" s="20">
        <v>699000</v>
      </c>
    </row>
    <row r="130" spans="1:15" x14ac:dyDescent="0.3">
      <c r="A130" t="s">
        <v>67</v>
      </c>
      <c r="B130" s="19" t="s">
        <v>15</v>
      </c>
      <c r="C130" s="20">
        <v>1206000</v>
      </c>
      <c r="D130" s="20">
        <v>52000</v>
      </c>
      <c r="E130" s="20">
        <v>1154000</v>
      </c>
      <c r="F130" s="20">
        <v>1056000</v>
      </c>
      <c r="G130" s="17"/>
      <c r="H130" s="30">
        <v>16400</v>
      </c>
      <c r="J130" s="30">
        <v>73.048780487804876</v>
      </c>
      <c r="N130" s="17"/>
      <c r="O130" s="20">
        <v>1198000</v>
      </c>
    </row>
    <row r="131" spans="1:15" x14ac:dyDescent="0.3">
      <c r="A131" t="s">
        <v>67</v>
      </c>
      <c r="B131" s="19" t="s">
        <v>16</v>
      </c>
      <c r="C131" s="20">
        <v>159000</v>
      </c>
      <c r="D131" s="20">
        <v>7000</v>
      </c>
      <c r="E131" s="20">
        <v>152000</v>
      </c>
      <c r="F131" s="20">
        <v>122000</v>
      </c>
      <c r="G131" s="17"/>
      <c r="H131" s="30">
        <v>1800</v>
      </c>
      <c r="J131" s="30">
        <v>87.777777777777771</v>
      </c>
      <c r="N131" s="17"/>
      <c r="O131" s="20">
        <v>158000</v>
      </c>
    </row>
    <row r="132" spans="1:15" x14ac:dyDescent="0.3">
      <c r="A132" t="s">
        <v>67</v>
      </c>
      <c r="B132" s="19" t="s">
        <v>17</v>
      </c>
      <c r="C132" s="20">
        <v>552000</v>
      </c>
      <c r="D132" s="20">
        <v>20000</v>
      </c>
      <c r="E132" s="20">
        <v>532000</v>
      </c>
      <c r="F132" s="20">
        <v>824000</v>
      </c>
      <c r="G132" s="17"/>
      <c r="H132" s="30">
        <v>6100</v>
      </c>
      <c r="J132" s="30">
        <v>110</v>
      </c>
      <c r="N132" s="17"/>
      <c r="O132" s="20">
        <v>671000</v>
      </c>
    </row>
    <row r="133" spans="1:15" x14ac:dyDescent="0.3">
      <c r="A133" t="s">
        <v>67</v>
      </c>
      <c r="B133" s="19" t="s">
        <v>18</v>
      </c>
      <c r="C133" s="20">
        <v>2073000</v>
      </c>
      <c r="D133" s="20">
        <v>93000</v>
      </c>
      <c r="E133" s="20">
        <v>1980000</v>
      </c>
      <c r="F133" s="20">
        <v>1653000</v>
      </c>
      <c r="G133" s="17"/>
      <c r="H133" s="30">
        <v>17200</v>
      </c>
      <c r="J133" s="30">
        <v>119.01162790697674</v>
      </c>
      <c r="N133" s="17"/>
      <c r="O133" s="20">
        <v>2047000</v>
      </c>
    </row>
    <row r="134" spans="1:15" x14ac:dyDescent="0.3">
      <c r="A134" t="s">
        <v>67</v>
      </c>
      <c r="B134" s="19" t="s">
        <v>33</v>
      </c>
      <c r="C134" s="20">
        <v>0</v>
      </c>
      <c r="D134" s="20">
        <v>0</v>
      </c>
      <c r="E134" s="20">
        <v>0</v>
      </c>
      <c r="F134" s="20">
        <v>0</v>
      </c>
      <c r="G134" s="17"/>
      <c r="H134" s="30">
        <v>0</v>
      </c>
      <c r="J134" s="30" t="e">
        <v>#DIV/0!</v>
      </c>
      <c r="N134" s="17"/>
      <c r="O134" s="20">
        <v>0</v>
      </c>
    </row>
    <row r="135" spans="1:15" x14ac:dyDescent="0.3">
      <c r="A135" t="s">
        <v>67</v>
      </c>
      <c r="B135" s="19" t="s">
        <v>19</v>
      </c>
      <c r="C135" s="20">
        <v>763000</v>
      </c>
      <c r="D135" s="20">
        <v>33000</v>
      </c>
      <c r="E135" s="20">
        <v>730000</v>
      </c>
      <c r="F135" s="20">
        <v>818000</v>
      </c>
      <c r="G135" s="17"/>
      <c r="H135" s="30">
        <v>10300</v>
      </c>
      <c r="J135" s="30">
        <v>73.592233009708735</v>
      </c>
      <c r="N135" s="17"/>
      <c r="O135" s="20">
        <v>758000</v>
      </c>
    </row>
    <row r="136" spans="1:15" x14ac:dyDescent="0.3">
      <c r="A136" t="s">
        <v>67</v>
      </c>
      <c r="B136" s="19" t="s">
        <v>20</v>
      </c>
      <c r="C136" s="20">
        <v>1833000</v>
      </c>
      <c r="D136" s="20">
        <v>80000</v>
      </c>
      <c r="E136" s="20">
        <v>1753000</v>
      </c>
      <c r="F136" s="20">
        <v>1779000</v>
      </c>
      <c r="G136" s="17"/>
      <c r="H136" s="30">
        <v>19600</v>
      </c>
      <c r="J136" s="30">
        <v>92.551020408163268</v>
      </c>
      <c r="N136" s="17"/>
      <c r="O136" s="20">
        <v>1814000</v>
      </c>
    </row>
    <row r="137" spans="1:15" x14ac:dyDescent="0.3">
      <c r="A137" t="s">
        <v>67</v>
      </c>
      <c r="B137" s="19" t="s">
        <v>21</v>
      </c>
      <c r="C137" s="20">
        <v>110000</v>
      </c>
      <c r="D137" s="20">
        <v>4000</v>
      </c>
      <c r="E137" s="20">
        <v>106000</v>
      </c>
      <c r="F137" s="20">
        <v>110000</v>
      </c>
      <c r="G137" s="17"/>
      <c r="H137" s="30">
        <v>1400</v>
      </c>
      <c r="J137" s="30">
        <v>77.142857142857139</v>
      </c>
      <c r="N137" s="17"/>
      <c r="O137" s="20">
        <v>108000</v>
      </c>
    </row>
    <row r="138" spans="1:15" x14ac:dyDescent="0.3">
      <c r="A138" t="s">
        <v>67</v>
      </c>
      <c r="B138" s="19" t="s">
        <v>22</v>
      </c>
      <c r="C138" s="20">
        <v>178000</v>
      </c>
      <c r="D138" s="20">
        <v>7000</v>
      </c>
      <c r="E138" s="20">
        <v>171000</v>
      </c>
      <c r="F138" s="20">
        <v>269000</v>
      </c>
      <c r="G138" s="17"/>
      <c r="H138" s="30">
        <v>2700</v>
      </c>
      <c r="J138" s="30">
        <v>73.703703703703709</v>
      </c>
      <c r="N138" s="17"/>
      <c r="O138" s="20">
        <v>199000</v>
      </c>
    </row>
    <row r="139" spans="1:15" x14ac:dyDescent="0.3">
      <c r="A139" t="s">
        <v>67</v>
      </c>
      <c r="B139" s="19" t="s">
        <v>23</v>
      </c>
      <c r="C139" s="20">
        <v>1964000</v>
      </c>
      <c r="D139" s="20">
        <v>88000</v>
      </c>
      <c r="E139" s="20">
        <v>1876000</v>
      </c>
      <c r="F139" s="20">
        <v>1924000</v>
      </c>
      <c r="G139" s="17"/>
      <c r="H139" s="30">
        <v>18100</v>
      </c>
      <c r="J139" s="30">
        <v>107.23756906077348</v>
      </c>
      <c r="N139" s="17"/>
      <c r="O139" s="20">
        <v>1941000</v>
      </c>
    </row>
    <row r="140" spans="1:15" x14ac:dyDescent="0.3">
      <c r="A140" t="s">
        <v>67</v>
      </c>
      <c r="B140" s="19" t="s">
        <v>24</v>
      </c>
      <c r="C140" s="20">
        <v>216000</v>
      </c>
      <c r="D140" s="20">
        <v>9000</v>
      </c>
      <c r="E140" s="20">
        <v>207000</v>
      </c>
      <c r="F140" s="20">
        <v>113000</v>
      </c>
      <c r="G140" s="17"/>
      <c r="H140" s="30">
        <v>3900</v>
      </c>
      <c r="J140" s="30">
        <v>55.641025641025642</v>
      </c>
      <c r="N140" s="17"/>
      <c r="O140" s="20">
        <v>217000</v>
      </c>
    </row>
    <row r="141" spans="1:15" x14ac:dyDescent="0.3">
      <c r="A141" t="s">
        <v>67</v>
      </c>
      <c r="B141" s="19" t="s">
        <v>25</v>
      </c>
      <c r="C141" s="20">
        <v>925000</v>
      </c>
      <c r="D141" s="20">
        <v>41000</v>
      </c>
      <c r="E141" s="20">
        <v>884000</v>
      </c>
      <c r="F141" s="20">
        <v>837000</v>
      </c>
      <c r="G141" s="17"/>
      <c r="H141" s="30">
        <v>10300</v>
      </c>
      <c r="J141" s="30">
        <v>88.932038834951456</v>
      </c>
      <c r="N141" s="17"/>
      <c r="O141" s="20">
        <v>916000</v>
      </c>
    </row>
    <row r="142" spans="1:15" x14ac:dyDescent="0.3">
      <c r="A142" t="s">
        <v>67</v>
      </c>
      <c r="B142" s="19" t="s">
        <v>76</v>
      </c>
      <c r="C142" s="20">
        <v>0</v>
      </c>
      <c r="D142" s="20">
        <v>0</v>
      </c>
      <c r="E142" s="20">
        <v>0</v>
      </c>
      <c r="F142" s="20">
        <v>0</v>
      </c>
      <c r="G142" s="17"/>
      <c r="H142" s="30">
        <v>0</v>
      </c>
      <c r="J142" s="30" t="e">
        <v>#DIV/0!</v>
      </c>
      <c r="N142" s="17"/>
      <c r="O142" s="20">
        <v>0</v>
      </c>
    </row>
    <row r="143" spans="1:15" x14ac:dyDescent="0.3">
      <c r="A143" t="s">
        <v>67</v>
      </c>
      <c r="B143" s="24" t="s">
        <v>77</v>
      </c>
      <c r="C143" s="24">
        <v>14638000</v>
      </c>
      <c r="D143" s="24">
        <v>641000</v>
      </c>
      <c r="E143" s="24">
        <v>13997000</v>
      </c>
      <c r="F143" s="24">
        <v>13991000</v>
      </c>
      <c r="G143" s="24"/>
      <c r="H143" s="24">
        <v>157600</v>
      </c>
      <c r="I143" s="24"/>
      <c r="J143" s="24">
        <v>93.102791878172596</v>
      </c>
      <c r="K143" s="24"/>
      <c r="L143" s="24"/>
      <c r="M143" s="24"/>
      <c r="N143" s="24"/>
      <c r="O143" s="24">
        <v>14673000</v>
      </c>
    </row>
  </sheetData>
  <conditionalFormatting sqref="A1">
    <cfRule type="expression" dxfId="43" priority="110">
      <formula>LEFT(#REF!,5)="Total"</formula>
    </cfRule>
  </conditionalFormatting>
  <conditionalFormatting sqref="A26">
    <cfRule type="expression" dxfId="42" priority="106">
      <formula>LEFT(#REF!,5)="Total"</formula>
    </cfRule>
  </conditionalFormatting>
  <conditionalFormatting sqref="A50">
    <cfRule type="expression" dxfId="41" priority="98">
      <formula>LEFT(#REF!,5)="Total"</formula>
    </cfRule>
  </conditionalFormatting>
  <conditionalFormatting sqref="A74">
    <cfRule type="expression" dxfId="40" priority="95">
      <formula>LEFT(#REF!,5)="Total"</formula>
    </cfRule>
  </conditionalFormatting>
  <conditionalFormatting sqref="A99">
    <cfRule type="expression" dxfId="39" priority="92">
      <formula>LEFT(#REF!,5)="Total"</formula>
    </cfRule>
  </conditionalFormatting>
  <conditionalFormatting sqref="A122">
    <cfRule type="expression" dxfId="38" priority="44">
      <formula>LEFT(#REF!,5)="Total"</formula>
    </cfRule>
  </conditionalFormatting>
  <conditionalFormatting sqref="B100:B120">
    <cfRule type="expression" dxfId="37" priority="56">
      <formula>LEFT(#REF!,5)="Total"</formula>
    </cfRule>
  </conditionalFormatting>
  <conditionalFormatting sqref="B123:B143">
    <cfRule type="expression" dxfId="36" priority="39">
      <formula>LEFT(#REF!,5)="Total"</formula>
    </cfRule>
  </conditionalFormatting>
  <conditionalFormatting sqref="B75:C95">
    <cfRule type="expression" dxfId="35" priority="62">
      <formula>LEFT(#REF!,5)="Total"</formula>
    </cfRule>
  </conditionalFormatting>
  <conditionalFormatting sqref="B27:E46">
    <cfRule type="expression" dxfId="34" priority="6">
      <formula>LEFT(#REF!,5)="Total"</formula>
    </cfRule>
  </conditionalFormatting>
  <conditionalFormatting sqref="B51:E70">
    <cfRule type="expression" dxfId="33" priority="4">
      <formula>LEFT(#REF!,5)="Total"</formula>
    </cfRule>
  </conditionalFormatting>
  <conditionalFormatting sqref="B47:F47">
    <cfRule type="expression" dxfId="32" priority="82">
      <formula>LEFT(#REF!,5)="Total"</formula>
    </cfRule>
  </conditionalFormatting>
  <conditionalFormatting sqref="B71:F71">
    <cfRule type="expression" dxfId="31" priority="75">
      <formula>LEFT(#REF!,5)="Total"</formula>
    </cfRule>
  </conditionalFormatting>
  <conditionalFormatting sqref="B143:I143 K143:N143">
    <cfRule type="expression" dxfId="30" priority="35">
      <formula>LEFT(#REF!,5)="Total"</formula>
    </cfRule>
  </conditionalFormatting>
  <conditionalFormatting sqref="B2:O22">
    <cfRule type="expression" dxfId="29" priority="8">
      <formula>LEFT(#REF!,5)="Total"</formula>
    </cfRule>
  </conditionalFormatting>
  <conditionalFormatting sqref="B120:O120">
    <cfRule type="expression" dxfId="28" priority="50">
      <formula>LEFT(#REF!,5)="Total"</formula>
    </cfRule>
  </conditionalFormatting>
  <conditionalFormatting sqref="C1 F1:H1 O1">
    <cfRule type="expression" dxfId="27" priority="123">
      <formula>LEFT(#REF!,5)="Total"</formula>
    </cfRule>
  </conditionalFormatting>
  <conditionalFormatting sqref="C26">
    <cfRule type="expression" dxfId="26" priority="83">
      <formula>LEFT(#REF!,5)="Total"</formula>
    </cfRule>
  </conditionalFormatting>
  <conditionalFormatting sqref="C50">
    <cfRule type="expression" dxfId="25" priority="78">
      <formula>LEFT(#REF!,5)="Total"</formula>
    </cfRule>
  </conditionalFormatting>
  <conditionalFormatting sqref="C74">
    <cfRule type="expression" dxfId="24" priority="55">
      <formula>LEFT(#REF!,5)="Total"</formula>
    </cfRule>
  </conditionalFormatting>
  <conditionalFormatting sqref="C99">
    <cfRule type="expression" dxfId="23" priority="49">
      <formula>LEFT(#REF!,5)="Total"</formula>
    </cfRule>
  </conditionalFormatting>
  <conditionalFormatting sqref="C100:E119">
    <cfRule type="expression" dxfId="22" priority="2">
      <formula>LEFT(#REF!,5)="Total"</formula>
    </cfRule>
  </conditionalFormatting>
  <conditionalFormatting sqref="C122:E122">
    <cfRule type="expression" dxfId="21" priority="31">
      <formula>LEFT(#REF!,5)="Total"</formula>
    </cfRule>
  </conditionalFormatting>
  <conditionalFormatting sqref="C123:F142">
    <cfRule type="expression" dxfId="20" priority="34">
      <formula>LEFT(#REF!,5)="Total"</formula>
    </cfRule>
  </conditionalFormatting>
  <conditionalFormatting sqref="D1:E21">
    <cfRule type="expression" dxfId="19" priority="7">
      <formula>LEFT(#REF!,5)="Total"</formula>
    </cfRule>
  </conditionalFormatting>
  <conditionalFormatting sqref="D26:E46">
    <cfRule type="expression" dxfId="18" priority="5">
      <formula>LEFT(#REF!,5)="Total"</formula>
    </cfRule>
  </conditionalFormatting>
  <conditionalFormatting sqref="D50:E70">
    <cfRule type="expression" dxfId="17" priority="3">
      <formula>LEFT(#REF!,5)="Total"</formula>
    </cfRule>
  </conditionalFormatting>
  <conditionalFormatting sqref="D123:F143">
    <cfRule type="expression" dxfId="16" priority="33">
      <formula>LEFT(#REF!,5)="Total"</formula>
    </cfRule>
  </conditionalFormatting>
  <conditionalFormatting sqref="D74:G95">
    <cfRule type="expression" dxfId="15" priority="54">
      <formula>LEFT(#REF!,5)="Total"</formula>
    </cfRule>
  </conditionalFormatting>
  <conditionalFormatting sqref="D99:H120">
    <cfRule type="expression" dxfId="14" priority="1">
      <formula>LEFT(#REF!,5)="Total"</formula>
    </cfRule>
  </conditionalFormatting>
  <conditionalFormatting sqref="F26:G47">
    <cfRule type="expression" dxfId="13" priority="13">
      <formula>LEFT(#REF!,5)="Total"</formula>
    </cfRule>
  </conditionalFormatting>
  <conditionalFormatting sqref="F50:G71">
    <cfRule type="expression" dxfId="12" priority="9">
      <formula>LEFT(#REF!,5)="Total"</formula>
    </cfRule>
  </conditionalFormatting>
  <conditionalFormatting sqref="F122:H143">
    <cfRule type="expression" dxfId="11" priority="32">
      <formula>LEFT(#REF!,5)="Total"</formula>
    </cfRule>
  </conditionalFormatting>
  <conditionalFormatting sqref="H26:H46">
    <cfRule type="expression" dxfId="10" priority="111">
      <formula>LEFT(#REF!,5)="Total"</formula>
    </cfRule>
  </conditionalFormatting>
  <conditionalFormatting sqref="H50:H70">
    <cfRule type="expression" dxfId="9" priority="68">
      <formula>LEFT(#REF!,5)="Total"</formula>
    </cfRule>
  </conditionalFormatting>
  <conditionalFormatting sqref="H47:O47">
    <cfRule type="expression" dxfId="8" priority="79">
      <formula>LEFT(#REF!,5)="Total"</formula>
    </cfRule>
  </conditionalFormatting>
  <conditionalFormatting sqref="H71:O71">
    <cfRule type="expression" dxfId="7" priority="63">
      <formula>LEFT(#REF!,5)="Total"</formula>
    </cfRule>
  </conditionalFormatting>
  <conditionalFormatting sqref="I50:M71">
    <cfRule type="expression" dxfId="6" priority="70">
      <formula>LEFT(#REF!,5)="Total"</formula>
    </cfRule>
  </conditionalFormatting>
  <conditionalFormatting sqref="I26:O47">
    <cfRule type="expression" dxfId="5" priority="114">
      <formula>LEFT(#REF!,5)="Total"</formula>
    </cfRule>
  </conditionalFormatting>
  <conditionalFormatting sqref="J122:J143">
    <cfRule type="expression" dxfId="4" priority="27">
      <formula>LEFT(#REF!,5)="Total"</formula>
    </cfRule>
  </conditionalFormatting>
  <conditionalFormatting sqref="N50:O70">
    <cfRule type="expression" dxfId="3" priority="104">
      <formula>LEFT(#REF!,5)="Total"</formula>
    </cfRule>
  </conditionalFormatting>
  <conditionalFormatting sqref="N74:O95">
    <cfRule type="expression" dxfId="2" priority="57">
      <formula>LEFT(#REF!,5)="Total"</formula>
    </cfRule>
  </conditionalFormatting>
  <conditionalFormatting sqref="N99:O120">
    <cfRule type="expression" dxfId="1" priority="93">
      <formula>LEFT(#REF!,5)="Total"</formula>
    </cfRule>
  </conditionalFormatting>
  <conditionalFormatting sqref="N122:O143">
    <cfRule type="expression" dxfId="0" priority="17">
      <formula>LEFT(#REF!,5)="Total"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E552C-6100-4DA4-B5B7-D3D96674A6EC}">
  <dimension ref="B3:S24"/>
  <sheetViews>
    <sheetView workbookViewId="0">
      <selection activeCell="K11" sqref="K11"/>
    </sheetView>
  </sheetViews>
  <sheetFormatPr defaultRowHeight="14.4" x14ac:dyDescent="0.3"/>
  <cols>
    <col min="5" max="6" width="10.109375" bestFit="1" customWidth="1"/>
    <col min="7" max="7" width="11.33203125" bestFit="1" customWidth="1"/>
    <col min="8" max="8" width="11.33203125" customWidth="1"/>
    <col min="11" max="12" width="10.109375" bestFit="1" customWidth="1"/>
    <col min="13" max="13" width="11.33203125" bestFit="1" customWidth="1"/>
    <col min="14" max="14" width="11.33203125" customWidth="1"/>
    <col min="17" max="18" width="10.88671875" bestFit="1" customWidth="1"/>
    <col min="19" max="19" width="15.6640625" customWidth="1"/>
  </cols>
  <sheetData>
    <row r="3" spans="2:19" x14ac:dyDescent="0.3">
      <c r="B3" s="4"/>
      <c r="C3" s="147" t="s">
        <v>37</v>
      </c>
      <c r="D3" s="147"/>
      <c r="E3" s="147"/>
      <c r="F3" s="147"/>
      <c r="G3" s="148"/>
      <c r="H3" s="12"/>
      <c r="I3" s="149" t="s">
        <v>38</v>
      </c>
      <c r="J3" s="147"/>
      <c r="K3" s="147"/>
      <c r="L3" s="147"/>
      <c r="M3" s="148"/>
      <c r="N3" s="12"/>
      <c r="O3" s="149" t="s">
        <v>39</v>
      </c>
      <c r="P3" s="147"/>
      <c r="Q3" s="147"/>
      <c r="R3" s="147"/>
    </row>
    <row r="4" spans="2:19" x14ac:dyDescent="0.3">
      <c r="B4" s="5" t="s">
        <v>40</v>
      </c>
      <c r="C4" s="5" t="s">
        <v>41</v>
      </c>
      <c r="D4" s="5" t="s">
        <v>42</v>
      </c>
      <c r="E4" s="5" t="s">
        <v>43</v>
      </c>
      <c r="F4" s="5" t="s">
        <v>44</v>
      </c>
      <c r="G4" s="5" t="s">
        <v>45</v>
      </c>
      <c r="H4" s="5" t="s">
        <v>65</v>
      </c>
      <c r="I4" s="6" t="s">
        <v>41</v>
      </c>
      <c r="J4" s="5" t="s">
        <v>42</v>
      </c>
      <c r="K4" s="5" t="s">
        <v>43</v>
      </c>
      <c r="L4" s="5" t="s">
        <v>44</v>
      </c>
      <c r="M4" s="5" t="s">
        <v>45</v>
      </c>
      <c r="N4" s="5" t="s">
        <v>65</v>
      </c>
      <c r="O4" s="6" t="s">
        <v>41</v>
      </c>
      <c r="P4" s="5" t="s">
        <v>43</v>
      </c>
      <c r="Q4" s="5" t="s">
        <v>44</v>
      </c>
      <c r="R4" s="5" t="s">
        <v>45</v>
      </c>
      <c r="S4" s="5" t="s">
        <v>65</v>
      </c>
    </row>
    <row r="5" spans="2:19" x14ac:dyDescent="0.3">
      <c r="B5" s="4" t="s">
        <v>46</v>
      </c>
      <c r="C5" s="7">
        <v>12500</v>
      </c>
      <c r="D5" s="7">
        <v>54.24</v>
      </c>
      <c r="E5" s="7">
        <v>678000</v>
      </c>
      <c r="F5" s="7">
        <v>615000</v>
      </c>
      <c r="G5" s="7">
        <v>1293000</v>
      </c>
      <c r="H5" s="7">
        <v>331000</v>
      </c>
      <c r="I5" s="8">
        <v>10400</v>
      </c>
      <c r="J5" s="7">
        <v>55.384615384615387</v>
      </c>
      <c r="K5" s="7">
        <v>576000</v>
      </c>
      <c r="L5" s="7">
        <v>585000</v>
      </c>
      <c r="M5" s="7">
        <v>1161000</v>
      </c>
      <c r="N5" s="7">
        <v>344000</v>
      </c>
      <c r="O5" s="8">
        <v>-2100</v>
      </c>
      <c r="P5" s="7">
        <v>-102000</v>
      </c>
      <c r="Q5" s="7">
        <v>-30000</v>
      </c>
      <c r="R5" s="7">
        <v>-132000</v>
      </c>
      <c r="S5" s="2">
        <f>+N5-H5</f>
        <v>13000</v>
      </c>
    </row>
    <row r="6" spans="2:19" x14ac:dyDescent="0.3">
      <c r="B6" s="4" t="s">
        <v>47</v>
      </c>
      <c r="C6" s="7">
        <v>17200</v>
      </c>
      <c r="D6" s="7">
        <v>68.430232558139537</v>
      </c>
      <c r="E6" s="7">
        <v>1177000</v>
      </c>
      <c r="F6" s="7">
        <v>914000</v>
      </c>
      <c r="G6" s="7">
        <v>2091000</v>
      </c>
      <c r="H6" s="7">
        <v>457000</v>
      </c>
      <c r="I6" s="8">
        <v>14500</v>
      </c>
      <c r="J6" s="7">
        <v>79.448275862068968</v>
      </c>
      <c r="K6" s="7">
        <v>1152000</v>
      </c>
      <c r="L6" s="7">
        <v>796000</v>
      </c>
      <c r="M6" s="7">
        <v>1948000</v>
      </c>
      <c r="N6" s="7">
        <v>474000</v>
      </c>
      <c r="O6" s="8">
        <v>-2700</v>
      </c>
      <c r="P6" s="7">
        <v>-25000</v>
      </c>
      <c r="Q6" s="7">
        <v>-118000</v>
      </c>
      <c r="R6" s="7">
        <v>-143000</v>
      </c>
      <c r="S6" s="2">
        <f t="shared" ref="S6:S23" si="0">+N6-H6</f>
        <v>17000</v>
      </c>
    </row>
    <row r="7" spans="2:19" x14ac:dyDescent="0.3">
      <c r="B7" s="4" t="s">
        <v>48</v>
      </c>
      <c r="C7" s="7">
        <v>0</v>
      </c>
      <c r="D7" s="7"/>
      <c r="E7" s="7">
        <v>0</v>
      </c>
      <c r="F7" s="7">
        <v>0</v>
      </c>
      <c r="G7" s="7">
        <v>0</v>
      </c>
      <c r="H7" s="7">
        <v>0</v>
      </c>
      <c r="I7" s="8">
        <v>0</v>
      </c>
      <c r="J7" s="7"/>
      <c r="K7" s="7">
        <v>0</v>
      </c>
      <c r="L7" s="7">
        <v>0</v>
      </c>
      <c r="M7" s="7">
        <v>0</v>
      </c>
      <c r="N7" s="7">
        <v>0</v>
      </c>
      <c r="O7" s="8">
        <v>0</v>
      </c>
      <c r="P7" s="7">
        <v>0</v>
      </c>
      <c r="Q7" s="7">
        <v>0</v>
      </c>
      <c r="R7" s="7">
        <v>0</v>
      </c>
      <c r="S7" s="2">
        <f t="shared" si="0"/>
        <v>0</v>
      </c>
    </row>
    <row r="8" spans="2:19" x14ac:dyDescent="0.3">
      <c r="B8" s="4" t="s">
        <v>49</v>
      </c>
      <c r="C8" s="7">
        <v>2200</v>
      </c>
      <c r="D8" s="7">
        <v>99.545454545454547</v>
      </c>
      <c r="E8" s="7">
        <v>219000</v>
      </c>
      <c r="F8" s="7">
        <v>121000</v>
      </c>
      <c r="G8" s="7">
        <v>340000</v>
      </c>
      <c r="H8" s="7">
        <v>59000</v>
      </c>
      <c r="I8" s="8">
        <v>1900</v>
      </c>
      <c r="J8" s="7">
        <v>111.05263157894737</v>
      </c>
      <c r="K8" s="7">
        <v>211000</v>
      </c>
      <c r="L8" s="7">
        <v>102000</v>
      </c>
      <c r="M8" s="7">
        <v>313000</v>
      </c>
      <c r="N8" s="7">
        <v>61000</v>
      </c>
      <c r="O8" s="8">
        <v>-300</v>
      </c>
      <c r="P8" s="7">
        <v>-8000</v>
      </c>
      <c r="Q8" s="7">
        <v>-19000</v>
      </c>
      <c r="R8" s="7">
        <v>-27000</v>
      </c>
      <c r="S8" s="2">
        <f t="shared" si="0"/>
        <v>2000</v>
      </c>
    </row>
    <row r="9" spans="2:19" x14ac:dyDescent="0.3">
      <c r="B9" s="4" t="s">
        <v>50</v>
      </c>
      <c r="C9" s="7">
        <v>7300</v>
      </c>
      <c r="D9" s="7">
        <v>61.780821917808218</v>
      </c>
      <c r="E9" s="7">
        <v>451000</v>
      </c>
      <c r="F9" s="7">
        <v>485000</v>
      </c>
      <c r="G9" s="7">
        <v>936000</v>
      </c>
      <c r="H9" s="7">
        <v>194000</v>
      </c>
      <c r="I9" s="8">
        <v>6300</v>
      </c>
      <c r="J9" s="7">
        <v>75.873015873015873</v>
      </c>
      <c r="K9" s="7">
        <v>478000</v>
      </c>
      <c r="L9" s="7">
        <v>395000</v>
      </c>
      <c r="M9" s="7">
        <v>872000</v>
      </c>
      <c r="N9" s="7">
        <v>201000</v>
      </c>
      <c r="O9" s="8">
        <v>-1000</v>
      </c>
      <c r="P9" s="7">
        <v>27000</v>
      </c>
      <c r="Q9" s="7">
        <v>-90000</v>
      </c>
      <c r="R9" s="7">
        <v>-64000</v>
      </c>
      <c r="S9" s="2">
        <f t="shared" si="0"/>
        <v>7000</v>
      </c>
    </row>
    <row r="10" spans="2:19" x14ac:dyDescent="0.3">
      <c r="B10" s="4" t="s">
        <v>51</v>
      </c>
      <c r="C10" s="7">
        <v>3900</v>
      </c>
      <c r="D10" s="7">
        <v>27.435897435897434</v>
      </c>
      <c r="E10" s="7">
        <v>107000</v>
      </c>
      <c r="F10" s="7">
        <v>220000</v>
      </c>
      <c r="G10" s="7">
        <v>327000</v>
      </c>
      <c r="H10" s="7">
        <v>103000</v>
      </c>
      <c r="I10" s="8">
        <v>4500</v>
      </c>
      <c r="J10" s="7">
        <v>56</v>
      </c>
      <c r="K10" s="7">
        <v>252000</v>
      </c>
      <c r="L10" s="7">
        <v>156000</v>
      </c>
      <c r="M10" s="7">
        <v>408000</v>
      </c>
      <c r="N10" s="7">
        <v>107000</v>
      </c>
      <c r="O10" s="8">
        <v>600</v>
      </c>
      <c r="P10" s="7">
        <v>145000</v>
      </c>
      <c r="Q10" s="7">
        <v>-64000</v>
      </c>
      <c r="R10" s="7">
        <v>81000</v>
      </c>
      <c r="S10" s="2">
        <f t="shared" si="0"/>
        <v>4000</v>
      </c>
    </row>
    <row r="11" spans="2:19" x14ac:dyDescent="0.3">
      <c r="B11" s="4" t="s">
        <v>52</v>
      </c>
      <c r="C11" s="7">
        <v>6100</v>
      </c>
      <c r="D11" s="7">
        <v>84.26229508196721</v>
      </c>
      <c r="E11" s="7">
        <v>514000</v>
      </c>
      <c r="F11" s="7">
        <v>304000</v>
      </c>
      <c r="G11" s="7">
        <v>818000</v>
      </c>
      <c r="H11" s="7">
        <f>170000-8000</f>
        <v>162000</v>
      </c>
      <c r="I11" s="8">
        <v>5100</v>
      </c>
      <c r="J11" s="7">
        <v>90.784313725490193</v>
      </c>
      <c r="K11" s="7">
        <v>463000</v>
      </c>
      <c r="L11" s="7">
        <v>297000</v>
      </c>
      <c r="M11" s="7">
        <v>760000</v>
      </c>
      <c r="N11" s="7">
        <f>176000-8000</f>
        <v>168000</v>
      </c>
      <c r="O11" s="8">
        <v>-1000</v>
      </c>
      <c r="P11" s="7">
        <v>-51000</v>
      </c>
      <c r="Q11" s="7">
        <v>-7000</v>
      </c>
      <c r="R11" s="7">
        <v>-58000</v>
      </c>
      <c r="S11" s="2">
        <f t="shared" si="0"/>
        <v>6000</v>
      </c>
    </row>
    <row r="12" spans="2:19" x14ac:dyDescent="0.3">
      <c r="B12" s="4" t="s">
        <v>53</v>
      </c>
      <c r="C12" s="7">
        <v>16400</v>
      </c>
      <c r="D12" s="7">
        <v>43.780487804878049</v>
      </c>
      <c r="E12" s="7">
        <v>718000</v>
      </c>
      <c r="F12" s="7">
        <v>1036000</v>
      </c>
      <c r="G12" s="7">
        <v>1754000</v>
      </c>
      <c r="H12" s="7">
        <v>436000</v>
      </c>
      <c r="I12" s="8">
        <v>13600</v>
      </c>
      <c r="J12" s="7">
        <v>44.411764705882355</v>
      </c>
      <c r="K12" s="7">
        <v>604000</v>
      </c>
      <c r="L12" s="7">
        <v>969000</v>
      </c>
      <c r="M12" s="7">
        <v>1573000</v>
      </c>
      <c r="N12" s="7">
        <v>452000</v>
      </c>
      <c r="O12" s="8">
        <v>-2800</v>
      </c>
      <c r="P12" s="7">
        <v>-114000</v>
      </c>
      <c r="Q12" s="7">
        <v>-67000</v>
      </c>
      <c r="R12" s="7">
        <v>-181000</v>
      </c>
      <c r="S12" s="2">
        <f t="shared" si="0"/>
        <v>16000</v>
      </c>
    </row>
    <row r="13" spans="2:19" x14ac:dyDescent="0.3">
      <c r="B13" s="4" t="s">
        <v>54</v>
      </c>
      <c r="C13" s="7">
        <v>1800</v>
      </c>
      <c r="D13" s="7">
        <v>57.777777777777779</v>
      </c>
      <c r="E13" s="7">
        <v>104000</v>
      </c>
      <c r="F13" s="7">
        <v>117000</v>
      </c>
      <c r="G13" s="7">
        <v>221000</v>
      </c>
      <c r="H13" s="7">
        <v>48000</v>
      </c>
      <c r="I13" s="8">
        <v>1400</v>
      </c>
      <c r="J13" s="7">
        <v>51.428571428571431</v>
      </c>
      <c r="K13" s="7">
        <v>72000</v>
      </c>
      <c r="L13" s="7">
        <v>122000</v>
      </c>
      <c r="M13" s="7">
        <v>194000</v>
      </c>
      <c r="N13" s="7">
        <v>50000</v>
      </c>
      <c r="O13" s="8">
        <v>-400</v>
      </c>
      <c r="P13" s="7">
        <v>-32000</v>
      </c>
      <c r="Q13" s="7">
        <v>5000</v>
      </c>
      <c r="R13" s="7">
        <v>-27000</v>
      </c>
      <c r="S13" s="2">
        <f t="shared" si="0"/>
        <v>2000</v>
      </c>
    </row>
    <row r="14" spans="2:19" x14ac:dyDescent="0.3">
      <c r="B14" s="4" t="s">
        <v>55</v>
      </c>
      <c r="C14" s="7">
        <v>5000</v>
      </c>
      <c r="D14" s="7">
        <v>79.8</v>
      </c>
      <c r="E14" s="7">
        <v>399000</v>
      </c>
      <c r="F14" s="7">
        <v>245000</v>
      </c>
      <c r="G14" s="7">
        <v>644000</v>
      </c>
      <c r="H14" s="7">
        <v>133000</v>
      </c>
      <c r="I14" s="8">
        <v>6000</v>
      </c>
      <c r="J14" s="7">
        <v>114.33333333333333</v>
      </c>
      <c r="K14" s="7">
        <v>686000</v>
      </c>
      <c r="L14" s="7">
        <v>173000</v>
      </c>
      <c r="M14" s="7">
        <v>859000</v>
      </c>
      <c r="N14" s="7">
        <v>138000</v>
      </c>
      <c r="O14" s="8">
        <v>1000</v>
      </c>
      <c r="P14" s="7">
        <v>287000</v>
      </c>
      <c r="Q14" s="7">
        <v>-72000</v>
      </c>
      <c r="R14" s="7">
        <v>215000</v>
      </c>
      <c r="S14" s="2">
        <f t="shared" si="0"/>
        <v>5000</v>
      </c>
    </row>
    <row r="15" spans="2:19" x14ac:dyDescent="0.3">
      <c r="B15" s="4" t="s">
        <v>56</v>
      </c>
      <c r="C15" s="7">
        <v>17200</v>
      </c>
      <c r="D15" s="7">
        <v>88.54651162790698</v>
      </c>
      <c r="E15" s="7">
        <v>1523000</v>
      </c>
      <c r="F15" s="7">
        <v>865000</v>
      </c>
      <c r="G15" s="7">
        <v>2388000</v>
      </c>
      <c r="H15" s="7">
        <v>457000</v>
      </c>
      <c r="I15" s="8">
        <v>13900</v>
      </c>
      <c r="J15" s="7">
        <v>84.82014388489209</v>
      </c>
      <c r="K15" s="7">
        <v>1179000</v>
      </c>
      <c r="L15" s="7">
        <v>887000</v>
      </c>
      <c r="M15" s="7">
        <v>2066000</v>
      </c>
      <c r="N15" s="7">
        <v>474000</v>
      </c>
      <c r="O15" s="8">
        <v>-3300</v>
      </c>
      <c r="P15" s="7">
        <v>-344000</v>
      </c>
      <c r="Q15" s="7">
        <v>22000</v>
      </c>
      <c r="R15" s="7">
        <v>-322000</v>
      </c>
      <c r="S15" s="2">
        <f t="shared" si="0"/>
        <v>17000</v>
      </c>
    </row>
    <row r="16" spans="2:19" x14ac:dyDescent="0.3">
      <c r="B16" s="4" t="s">
        <v>57</v>
      </c>
      <c r="C16" s="7">
        <v>0</v>
      </c>
      <c r="D16" s="7"/>
      <c r="E16" s="7">
        <v>0</v>
      </c>
      <c r="F16" s="7">
        <v>0</v>
      </c>
      <c r="G16" s="7">
        <v>0</v>
      </c>
      <c r="H16" s="7">
        <v>0</v>
      </c>
      <c r="I16" s="8">
        <v>0</v>
      </c>
      <c r="J16" s="7"/>
      <c r="K16" s="7">
        <v>0</v>
      </c>
      <c r="L16" s="7">
        <v>0</v>
      </c>
      <c r="M16" s="7">
        <v>0</v>
      </c>
      <c r="O16" s="8">
        <v>0</v>
      </c>
      <c r="P16" s="7">
        <v>0</v>
      </c>
      <c r="Q16" s="7">
        <v>0</v>
      </c>
      <c r="R16" s="7">
        <v>0</v>
      </c>
      <c r="S16" s="2">
        <f>+N17-H16</f>
        <v>284000</v>
      </c>
    </row>
    <row r="17" spans="2:19" x14ac:dyDescent="0.3">
      <c r="B17" s="4" t="s">
        <v>58</v>
      </c>
      <c r="C17" s="7">
        <v>10300</v>
      </c>
      <c r="D17" s="7">
        <v>44.271844660194176</v>
      </c>
      <c r="E17" s="7">
        <v>456000</v>
      </c>
      <c r="F17" s="7">
        <v>796000</v>
      </c>
      <c r="G17" s="7">
        <v>1252000</v>
      </c>
      <c r="H17" s="7">
        <v>274000</v>
      </c>
      <c r="I17" s="8">
        <v>8700</v>
      </c>
      <c r="J17" s="7">
        <v>61.379310344827587</v>
      </c>
      <c r="K17" s="7">
        <v>534000</v>
      </c>
      <c r="L17" s="7">
        <v>620000</v>
      </c>
      <c r="M17" s="7">
        <v>1154000</v>
      </c>
      <c r="N17" s="7">
        <v>284000</v>
      </c>
      <c r="O17" s="8">
        <v>-1600</v>
      </c>
      <c r="P17" s="7">
        <v>78000</v>
      </c>
      <c r="Q17" s="7">
        <v>-176000</v>
      </c>
      <c r="R17" s="7">
        <v>-98000</v>
      </c>
      <c r="S17" s="2">
        <f>+N18-H17</f>
        <v>285000</v>
      </c>
    </row>
    <row r="18" spans="2:19" x14ac:dyDescent="0.3">
      <c r="B18" s="4" t="s">
        <v>59</v>
      </c>
      <c r="C18" s="7">
        <v>19600</v>
      </c>
      <c r="D18" s="7">
        <v>62.806122448979593</v>
      </c>
      <c r="E18" s="7">
        <v>1231000</v>
      </c>
      <c r="F18" s="7">
        <v>977000</v>
      </c>
      <c r="G18" s="7">
        <v>2208000</v>
      </c>
      <c r="H18" s="13">
        <v>522000</v>
      </c>
      <c r="I18" s="8">
        <v>16600</v>
      </c>
      <c r="J18" s="7">
        <v>74.578313253012041</v>
      </c>
      <c r="K18" s="7">
        <v>1238000</v>
      </c>
      <c r="L18" s="7">
        <v>796000</v>
      </c>
      <c r="M18" s="7">
        <v>2034000</v>
      </c>
      <c r="N18" s="7">
        <v>559000</v>
      </c>
      <c r="O18" s="8">
        <v>-3000</v>
      </c>
      <c r="P18" s="7">
        <v>7000</v>
      </c>
      <c r="Q18" s="7">
        <v>-181000</v>
      </c>
      <c r="R18" s="7">
        <v>-174000</v>
      </c>
      <c r="S18" s="2">
        <f t="shared" si="0"/>
        <v>37000</v>
      </c>
    </row>
    <row r="19" spans="2:19" x14ac:dyDescent="0.3">
      <c r="B19" s="4" t="s">
        <v>60</v>
      </c>
      <c r="C19" s="7">
        <v>1400</v>
      </c>
      <c r="D19" s="7">
        <v>48.571428571428569</v>
      </c>
      <c r="E19" s="7">
        <v>68000</v>
      </c>
      <c r="F19" s="7">
        <v>100000</v>
      </c>
      <c r="G19" s="7">
        <v>168000</v>
      </c>
      <c r="H19" s="7">
        <v>38000</v>
      </c>
      <c r="I19" s="8">
        <v>1200</v>
      </c>
      <c r="J19" s="7">
        <v>58.333333333333336</v>
      </c>
      <c r="K19" s="7">
        <v>70000</v>
      </c>
      <c r="L19" s="7">
        <v>82000</v>
      </c>
      <c r="M19" s="7">
        <v>153000</v>
      </c>
      <c r="N19" s="7">
        <v>39000</v>
      </c>
      <c r="O19" s="8">
        <v>-200</v>
      </c>
      <c r="P19" s="7">
        <v>2000</v>
      </c>
      <c r="Q19" s="7">
        <v>-18000</v>
      </c>
      <c r="R19" s="7">
        <v>-15000</v>
      </c>
      <c r="S19" s="2">
        <f t="shared" si="0"/>
        <v>1000</v>
      </c>
    </row>
    <row r="20" spans="2:19" x14ac:dyDescent="0.3">
      <c r="B20" s="4" t="s">
        <v>61</v>
      </c>
      <c r="C20" s="7">
        <v>2400</v>
      </c>
      <c r="D20" s="7">
        <v>44.583333333333336</v>
      </c>
      <c r="E20" s="7">
        <v>107000</v>
      </c>
      <c r="F20" s="7">
        <v>116000</v>
      </c>
      <c r="G20" s="7">
        <v>223000</v>
      </c>
      <c r="H20" s="7">
        <v>64000</v>
      </c>
      <c r="I20" s="8">
        <v>2700</v>
      </c>
      <c r="J20" s="7">
        <v>75.18518518518519</v>
      </c>
      <c r="K20" s="7">
        <v>203000</v>
      </c>
      <c r="L20" s="7">
        <v>82000</v>
      </c>
      <c r="M20" s="7">
        <v>285000</v>
      </c>
      <c r="N20" s="7">
        <v>66000</v>
      </c>
      <c r="O20" s="8">
        <v>300</v>
      </c>
      <c r="P20" s="7">
        <v>96000</v>
      </c>
      <c r="Q20" s="7">
        <v>-34000</v>
      </c>
      <c r="R20" s="7">
        <v>62000</v>
      </c>
      <c r="S20" s="2">
        <f t="shared" si="0"/>
        <v>2000</v>
      </c>
    </row>
    <row r="21" spans="2:19" x14ac:dyDescent="0.3">
      <c r="B21" s="4" t="s">
        <v>62</v>
      </c>
      <c r="C21" s="7">
        <v>18100</v>
      </c>
      <c r="D21" s="7">
        <v>77.127071823204417</v>
      </c>
      <c r="E21" s="7">
        <v>1396000</v>
      </c>
      <c r="F21" s="7">
        <v>981000</v>
      </c>
      <c r="G21" s="7">
        <v>2377000</v>
      </c>
      <c r="H21" s="13">
        <v>480000</v>
      </c>
      <c r="I21" s="8">
        <v>15300</v>
      </c>
      <c r="J21" s="7">
        <v>93.202614379084963</v>
      </c>
      <c r="K21" s="7">
        <v>1426000</v>
      </c>
      <c r="L21" s="7">
        <v>771000</v>
      </c>
      <c r="M21" s="7">
        <v>2197000</v>
      </c>
      <c r="N21" s="7">
        <v>515000</v>
      </c>
      <c r="O21" s="8">
        <v>-2800</v>
      </c>
      <c r="P21" s="7">
        <v>30000</v>
      </c>
      <c r="Q21" s="7">
        <v>-210000</v>
      </c>
      <c r="R21" s="7">
        <v>-180000</v>
      </c>
      <c r="S21" s="2">
        <f t="shared" si="0"/>
        <v>35000</v>
      </c>
    </row>
    <row r="22" spans="2:19" x14ac:dyDescent="0.3">
      <c r="B22" s="4" t="s">
        <v>63</v>
      </c>
      <c r="C22" s="7">
        <v>3900</v>
      </c>
      <c r="D22" s="7">
        <v>26.666666666666668</v>
      </c>
      <c r="E22" s="7">
        <v>104000</v>
      </c>
      <c r="F22" s="7">
        <v>346000</v>
      </c>
      <c r="G22" s="7">
        <v>450000</v>
      </c>
      <c r="H22" s="7">
        <v>103000</v>
      </c>
      <c r="I22" s="8">
        <v>3100</v>
      </c>
      <c r="J22" s="7">
        <v>1.6129032258064515</v>
      </c>
      <c r="K22" s="7">
        <v>5000</v>
      </c>
      <c r="L22" s="7">
        <v>399000</v>
      </c>
      <c r="M22" s="7">
        <v>404000</v>
      </c>
      <c r="N22" s="7">
        <v>107000</v>
      </c>
      <c r="O22" s="8">
        <v>-800</v>
      </c>
      <c r="P22" s="7">
        <v>-99000</v>
      </c>
      <c r="Q22" s="7">
        <v>53000</v>
      </c>
      <c r="R22" s="7">
        <v>-46000</v>
      </c>
      <c r="S22" s="2">
        <f t="shared" si="0"/>
        <v>4000</v>
      </c>
    </row>
    <row r="23" spans="2:19" x14ac:dyDescent="0.3">
      <c r="B23" s="4" t="s">
        <v>66</v>
      </c>
      <c r="C23" s="7">
        <v>10300</v>
      </c>
      <c r="D23" s="7">
        <v>59.223300970873787</v>
      </c>
      <c r="E23" s="7">
        <v>610000</v>
      </c>
      <c r="F23" s="7">
        <v>394000</v>
      </c>
      <c r="G23" s="7">
        <v>1004000</v>
      </c>
      <c r="H23" s="7">
        <v>274000</v>
      </c>
      <c r="I23" s="8">
        <v>8600</v>
      </c>
      <c r="J23" s="7">
        <v>64.302325581395351</v>
      </c>
      <c r="K23" s="7">
        <v>553000</v>
      </c>
      <c r="L23" s="7">
        <v>354000</v>
      </c>
      <c r="M23" s="7">
        <v>907000</v>
      </c>
      <c r="N23" s="7">
        <v>284000</v>
      </c>
      <c r="O23" s="8">
        <v>-1700</v>
      </c>
      <c r="P23" s="7">
        <v>-57000</v>
      </c>
      <c r="Q23" s="7">
        <v>-40000</v>
      </c>
      <c r="R23" s="7">
        <v>-97000</v>
      </c>
      <c r="S23" s="2">
        <f t="shared" si="0"/>
        <v>10000</v>
      </c>
    </row>
    <row r="24" spans="2:19" x14ac:dyDescent="0.3">
      <c r="B24" s="9" t="s">
        <v>64</v>
      </c>
      <c r="C24" s="10">
        <f>SUM(C5:C23)</f>
        <v>155600</v>
      </c>
      <c r="D24" s="10"/>
      <c r="E24" s="10">
        <f t="shared" ref="E24:S24" si="1">SUM(E5:E23)</f>
        <v>9862000</v>
      </c>
      <c r="F24" s="10">
        <f t="shared" si="1"/>
        <v>8632000</v>
      </c>
      <c r="G24" s="10">
        <f t="shared" si="1"/>
        <v>18494000</v>
      </c>
      <c r="H24" s="10">
        <f>SUM(H5:H23)</f>
        <v>4135000</v>
      </c>
      <c r="I24" s="11">
        <f t="shared" si="1"/>
        <v>133800</v>
      </c>
      <c r="J24" s="10"/>
      <c r="K24" s="10">
        <f t="shared" si="1"/>
        <v>9702000</v>
      </c>
      <c r="L24" s="10">
        <f t="shared" si="1"/>
        <v>7586000</v>
      </c>
      <c r="M24" s="10">
        <f t="shared" si="1"/>
        <v>17288000</v>
      </c>
      <c r="N24" s="10">
        <f t="shared" si="1"/>
        <v>4323000</v>
      </c>
      <c r="O24" s="11">
        <f t="shared" si="1"/>
        <v>-21800</v>
      </c>
      <c r="P24" s="10">
        <f t="shared" si="1"/>
        <v>-160000</v>
      </c>
      <c r="Q24" s="10">
        <f t="shared" si="1"/>
        <v>-1046000</v>
      </c>
      <c r="R24" s="10">
        <f t="shared" si="1"/>
        <v>-1206000</v>
      </c>
      <c r="S24" s="10">
        <f t="shared" si="1"/>
        <v>747000</v>
      </c>
    </row>
  </sheetData>
  <mergeCells count="3">
    <mergeCell ref="C3:G3"/>
    <mergeCell ref="I3:M3"/>
    <mergeCell ref="O3:R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A5AE5-0077-47D7-863C-AACE9BBBD6E7}">
  <dimension ref="A1:M26"/>
  <sheetViews>
    <sheetView workbookViewId="0">
      <selection activeCell="C23" sqref="A1:C23"/>
    </sheetView>
  </sheetViews>
  <sheetFormatPr defaultRowHeight="14.4" x14ac:dyDescent="0.3"/>
  <cols>
    <col min="1" max="1" width="17.44140625" bestFit="1" customWidth="1"/>
    <col min="2" max="2" width="19" style="2" bestFit="1" customWidth="1"/>
    <col min="3" max="3" width="17.6640625" style="2" bestFit="1" customWidth="1"/>
    <col min="4" max="4" width="22.33203125" bestFit="1" customWidth="1"/>
    <col min="5" max="5" width="23.109375" bestFit="1" customWidth="1"/>
    <col min="6" max="8" width="18.5546875" customWidth="1"/>
    <col min="9" max="9" width="21.109375" bestFit="1" customWidth="1"/>
    <col min="10" max="10" width="16" customWidth="1"/>
    <col min="11" max="12" width="14.6640625" bestFit="1" customWidth="1"/>
    <col min="13" max="13" width="12" bestFit="1" customWidth="1"/>
  </cols>
  <sheetData>
    <row r="1" spans="1:13" x14ac:dyDescent="0.3">
      <c r="A1" s="1" t="s">
        <v>5</v>
      </c>
      <c r="B1" s="2" t="s">
        <v>422</v>
      </c>
      <c r="D1" s="97" t="s">
        <v>391</v>
      </c>
      <c r="E1" s="97" t="s">
        <v>392</v>
      </c>
      <c r="K1" s="2"/>
    </row>
    <row r="2" spans="1:13" x14ac:dyDescent="0.3">
      <c r="D2" s="98" t="s">
        <v>393</v>
      </c>
      <c r="E2" s="98" t="s">
        <v>393</v>
      </c>
      <c r="K2" s="2"/>
    </row>
    <row r="3" spans="1:13" ht="15" thickBot="1" x14ac:dyDescent="0.35">
      <c r="A3" s="1" t="s">
        <v>31</v>
      </c>
      <c r="B3" s="3" t="s">
        <v>3</v>
      </c>
      <c r="D3" s="99">
        <v>0</v>
      </c>
      <c r="E3" s="99">
        <v>8.7999999999999995E-2</v>
      </c>
      <c r="K3" s="2"/>
    </row>
    <row r="4" spans="1:13" ht="43.2" x14ac:dyDescent="0.3">
      <c r="A4" s="1" t="s">
        <v>0</v>
      </c>
      <c r="B4" s="2" t="s">
        <v>6</v>
      </c>
      <c r="C4" s="2" t="s">
        <v>28</v>
      </c>
      <c r="D4" s="100" t="s">
        <v>394</v>
      </c>
      <c r="E4" s="100" t="s">
        <v>395</v>
      </c>
      <c r="F4" s="100" t="s">
        <v>396</v>
      </c>
      <c r="G4" s="100" t="s">
        <v>397</v>
      </c>
      <c r="H4" s="100" t="s">
        <v>398</v>
      </c>
      <c r="I4" s="100" t="s">
        <v>399</v>
      </c>
      <c r="J4" s="100" t="s">
        <v>400</v>
      </c>
      <c r="K4" s="105" t="s">
        <v>402</v>
      </c>
      <c r="L4" s="143" t="s">
        <v>401</v>
      </c>
      <c r="M4" s="143"/>
    </row>
    <row r="5" spans="1:13" x14ac:dyDescent="0.3">
      <c r="A5" t="s">
        <v>2</v>
      </c>
      <c r="B5" s="2">
        <v>4052000</v>
      </c>
      <c r="C5" s="2">
        <v>1682000</v>
      </c>
      <c r="D5" s="101">
        <v>2.5999999999999999E-2</v>
      </c>
      <c r="E5" s="102">
        <f>((1/(1+2.6%))*(1+$E$3))-1</f>
        <v>6.0428849902534054E-2</v>
      </c>
      <c r="F5" s="2">
        <f>+($B5/12*2)/(1+$D5)</f>
        <v>658219.62313190382</v>
      </c>
      <c r="G5" s="2">
        <f>+$B5/12*10*(1+$E5)</f>
        <v>3580714.7498375569</v>
      </c>
      <c r="H5" s="2">
        <f>+SUM(F5:G5)</f>
        <v>4238934.3729694607</v>
      </c>
      <c r="I5" s="2">
        <f>+H5-B5</f>
        <v>186934.37296946067</v>
      </c>
      <c r="J5" s="2">
        <f>+ROUND(C5+I5,-3)</f>
        <v>1869000</v>
      </c>
      <c r="K5" s="104">
        <f>+ROUND(I5,-3)</f>
        <v>187000</v>
      </c>
      <c r="L5" s="2">
        <f>ROUND(B5*0.026,-3)</f>
        <v>105000</v>
      </c>
      <c r="M5" s="2">
        <f>+I5-L5</f>
        <v>81934.372969460674</v>
      </c>
    </row>
    <row r="6" spans="1:13" x14ac:dyDescent="0.3">
      <c r="A6" t="s">
        <v>4</v>
      </c>
      <c r="B6" s="2">
        <v>6882000</v>
      </c>
      <c r="C6" s="2">
        <v>3128000</v>
      </c>
      <c r="D6" s="101">
        <v>2.5999999999999999E-2</v>
      </c>
      <c r="E6" s="102">
        <f t="shared" ref="E6:E21" si="0">((1/(1+2.6%))*(1+$E$3))-1</f>
        <v>6.0428849902534054E-2</v>
      </c>
      <c r="F6" s="2">
        <f t="shared" ref="F6:F21" si="1">+($B6/12*2)/(1+$D6)</f>
        <v>1117933.7231968811</v>
      </c>
      <c r="G6" s="2">
        <f t="shared" ref="G6:G21" si="2">+$B6/12*10*(1+$E6)</f>
        <v>6081559.4541910328</v>
      </c>
      <c r="H6" s="2">
        <f t="shared" ref="H6:H21" si="3">+SUM(F6:G6)</f>
        <v>7199493.1773879137</v>
      </c>
      <c r="I6" s="2">
        <f t="shared" ref="I6:I21" si="4">+H6-B6</f>
        <v>317493.17738791369</v>
      </c>
      <c r="J6" s="2">
        <f t="shared" ref="J6:J21" si="5">+ROUND(C6+I6,-3)</f>
        <v>3445000</v>
      </c>
      <c r="K6" s="104">
        <f t="shared" ref="K6:K21" si="6">+ROUND(I6,-3)</f>
        <v>317000</v>
      </c>
      <c r="L6" s="2">
        <f t="shared" ref="L6:L21" si="7">ROUND(B6*0.026,-3)</f>
        <v>179000</v>
      </c>
      <c r="M6" s="2">
        <f t="shared" ref="M6:M21" si="8">+I6-L6</f>
        <v>138493.17738791369</v>
      </c>
    </row>
    <row r="7" spans="1:13" x14ac:dyDescent="0.3">
      <c r="A7" t="s">
        <v>11</v>
      </c>
      <c r="B7" s="2">
        <v>4702000</v>
      </c>
      <c r="C7" s="2">
        <v>1237000</v>
      </c>
      <c r="D7" s="101">
        <v>2.5999999999999999E-2</v>
      </c>
      <c r="E7" s="102">
        <f t="shared" si="0"/>
        <v>6.0428849902534054E-2</v>
      </c>
      <c r="F7" s="2">
        <f t="shared" si="1"/>
        <v>763807.66731643921</v>
      </c>
      <c r="G7" s="2">
        <f t="shared" si="2"/>
        <v>4155113.7102014287</v>
      </c>
      <c r="H7" s="2">
        <f t="shared" si="3"/>
        <v>4918921.3775178678</v>
      </c>
      <c r="I7" s="2">
        <f t="shared" si="4"/>
        <v>216921.37751786783</v>
      </c>
      <c r="J7" s="2">
        <f t="shared" si="5"/>
        <v>1454000</v>
      </c>
      <c r="K7" s="104">
        <f t="shared" si="6"/>
        <v>217000</v>
      </c>
      <c r="L7" s="2">
        <f t="shared" si="7"/>
        <v>122000</v>
      </c>
      <c r="M7" s="2">
        <f t="shared" si="8"/>
        <v>94921.377517867833</v>
      </c>
    </row>
    <row r="8" spans="1:13" x14ac:dyDescent="0.3">
      <c r="A8" t="s">
        <v>12</v>
      </c>
      <c r="B8" s="2">
        <v>7782000</v>
      </c>
      <c r="C8" s="2">
        <v>2378000</v>
      </c>
      <c r="D8" s="101">
        <v>2.5999999999999999E-2</v>
      </c>
      <c r="E8" s="102">
        <f t="shared" si="0"/>
        <v>6.0428849902534054E-2</v>
      </c>
      <c r="F8" s="2">
        <f t="shared" si="1"/>
        <v>1264132.5536062378</v>
      </c>
      <c r="G8" s="2">
        <f t="shared" si="2"/>
        <v>6876881.0916179335</v>
      </c>
      <c r="H8" s="2">
        <f t="shared" si="3"/>
        <v>8141013.6452241708</v>
      </c>
      <c r="I8" s="2">
        <f t="shared" si="4"/>
        <v>359013.64522417076</v>
      </c>
      <c r="J8" s="2">
        <f t="shared" si="5"/>
        <v>2737000</v>
      </c>
      <c r="K8" s="104">
        <f t="shared" si="6"/>
        <v>359000</v>
      </c>
      <c r="L8" s="2">
        <f t="shared" si="7"/>
        <v>202000</v>
      </c>
      <c r="M8" s="2">
        <f t="shared" si="8"/>
        <v>157013.64522417076</v>
      </c>
    </row>
    <row r="9" spans="1:13" x14ac:dyDescent="0.3">
      <c r="A9" t="s">
        <v>13</v>
      </c>
      <c r="B9" s="2">
        <v>2729000</v>
      </c>
      <c r="C9" s="2">
        <v>388000</v>
      </c>
      <c r="D9" s="101">
        <v>2.5999999999999999E-2</v>
      </c>
      <c r="E9" s="102">
        <f t="shared" si="0"/>
        <v>6.0428849902534054E-2</v>
      </c>
      <c r="F9" s="2">
        <f t="shared" si="1"/>
        <v>443307.34243014944</v>
      </c>
      <c r="G9" s="2">
        <f t="shared" si="2"/>
        <v>2411591.9428200126</v>
      </c>
      <c r="H9" s="2">
        <f t="shared" si="3"/>
        <v>2854899.2852501618</v>
      </c>
      <c r="I9" s="2">
        <f t="shared" si="4"/>
        <v>125899.28525016177</v>
      </c>
      <c r="J9" s="2">
        <f t="shared" si="5"/>
        <v>514000</v>
      </c>
      <c r="K9" s="104">
        <f t="shared" si="6"/>
        <v>126000</v>
      </c>
      <c r="L9" s="2">
        <f t="shared" si="7"/>
        <v>71000</v>
      </c>
      <c r="M9" s="2">
        <f t="shared" si="8"/>
        <v>54899.285250161774</v>
      </c>
    </row>
    <row r="10" spans="1:13" x14ac:dyDescent="0.3">
      <c r="A10" t="s">
        <v>14</v>
      </c>
      <c r="B10" s="2">
        <v>2383000</v>
      </c>
      <c r="C10" s="2">
        <v>1030000</v>
      </c>
      <c r="D10" s="101">
        <v>2.5999999999999999E-2</v>
      </c>
      <c r="E10" s="102">
        <f t="shared" si="0"/>
        <v>6.0428849902534054E-2</v>
      </c>
      <c r="F10" s="2">
        <f t="shared" si="1"/>
        <v>387102.01429499674</v>
      </c>
      <c r="G10" s="2">
        <f t="shared" si="2"/>
        <v>2105834.9577647825</v>
      </c>
      <c r="H10" s="2">
        <f t="shared" si="3"/>
        <v>2492936.9720597793</v>
      </c>
      <c r="I10" s="2">
        <f t="shared" si="4"/>
        <v>109936.97205977933</v>
      </c>
      <c r="J10" s="2">
        <f t="shared" si="5"/>
        <v>1140000</v>
      </c>
      <c r="K10" s="104">
        <f t="shared" si="6"/>
        <v>110000</v>
      </c>
      <c r="L10" s="2">
        <f t="shared" si="7"/>
        <v>62000</v>
      </c>
      <c r="M10" s="2">
        <f t="shared" si="8"/>
        <v>47936.972059779335</v>
      </c>
    </row>
    <row r="11" spans="1:13" x14ac:dyDescent="0.3">
      <c r="A11" t="s">
        <v>36</v>
      </c>
      <c r="C11" s="2">
        <v>0</v>
      </c>
      <c r="D11" s="101">
        <v>2.5999999999999999E-2</v>
      </c>
      <c r="E11" s="102">
        <f t="shared" si="0"/>
        <v>6.0428849902534054E-2</v>
      </c>
      <c r="F11" s="2">
        <f t="shared" si="1"/>
        <v>0</v>
      </c>
      <c r="G11" s="2">
        <f t="shared" si="2"/>
        <v>0</v>
      </c>
      <c r="H11" s="2">
        <f t="shared" si="3"/>
        <v>0</v>
      </c>
      <c r="I11" s="2">
        <f t="shared" si="4"/>
        <v>0</v>
      </c>
      <c r="J11" s="2">
        <f t="shared" si="5"/>
        <v>0</v>
      </c>
      <c r="K11" s="104">
        <f t="shared" si="6"/>
        <v>0</v>
      </c>
      <c r="L11" s="2">
        <f t="shared" si="7"/>
        <v>0</v>
      </c>
      <c r="M11" s="2">
        <f t="shared" si="8"/>
        <v>0</v>
      </c>
    </row>
    <row r="12" spans="1:13" x14ac:dyDescent="0.3">
      <c r="A12" t="s">
        <v>15</v>
      </c>
      <c r="B12" s="2">
        <v>5121000</v>
      </c>
      <c r="C12" s="2">
        <v>2581000</v>
      </c>
      <c r="D12" s="101">
        <v>2.5999999999999999E-2</v>
      </c>
      <c r="E12" s="102">
        <f t="shared" si="0"/>
        <v>6.0428849902534054E-2</v>
      </c>
      <c r="F12" s="2">
        <f t="shared" si="1"/>
        <v>831871.34502923978</v>
      </c>
      <c r="G12" s="2">
        <f t="shared" si="2"/>
        <v>4525380.1169590643</v>
      </c>
      <c r="H12" s="2">
        <f t="shared" si="3"/>
        <v>5357251.4619883038</v>
      </c>
      <c r="I12" s="2">
        <f t="shared" si="4"/>
        <v>236251.46198830381</v>
      </c>
      <c r="J12" s="2">
        <f t="shared" si="5"/>
        <v>2817000</v>
      </c>
      <c r="K12" s="104">
        <f t="shared" si="6"/>
        <v>236000</v>
      </c>
      <c r="L12" s="2">
        <f t="shared" si="7"/>
        <v>133000</v>
      </c>
      <c r="M12" s="2">
        <f t="shared" si="8"/>
        <v>103251.46198830381</v>
      </c>
    </row>
    <row r="13" spans="1:13" x14ac:dyDescent="0.3">
      <c r="A13" t="s">
        <v>16</v>
      </c>
      <c r="B13" s="2">
        <v>2701000</v>
      </c>
      <c r="C13" s="2">
        <v>766000</v>
      </c>
      <c r="D13" s="101">
        <v>2.5999999999999999E-2</v>
      </c>
      <c r="E13" s="102">
        <f t="shared" si="0"/>
        <v>6.0428849902534054E-2</v>
      </c>
      <c r="F13" s="2">
        <f t="shared" si="1"/>
        <v>438758.9343729695</v>
      </c>
      <c r="G13" s="2">
        <f t="shared" si="2"/>
        <v>2386848.6029889537</v>
      </c>
      <c r="H13" s="2">
        <f t="shared" si="3"/>
        <v>2825607.5373619231</v>
      </c>
      <c r="I13" s="2">
        <f t="shared" si="4"/>
        <v>124607.53736192314</v>
      </c>
      <c r="J13" s="2">
        <f t="shared" si="5"/>
        <v>891000</v>
      </c>
      <c r="K13" s="104">
        <f t="shared" si="6"/>
        <v>125000</v>
      </c>
      <c r="L13" s="2">
        <f t="shared" si="7"/>
        <v>70000</v>
      </c>
      <c r="M13" s="2">
        <f t="shared" si="8"/>
        <v>54607.53736192314</v>
      </c>
    </row>
    <row r="14" spans="1:13" x14ac:dyDescent="0.3">
      <c r="A14" t="s">
        <v>17</v>
      </c>
      <c r="B14" s="2">
        <v>9468000</v>
      </c>
      <c r="C14" s="2">
        <v>2379000</v>
      </c>
      <c r="D14" s="101">
        <v>2.5999999999999999E-2</v>
      </c>
      <c r="E14" s="102">
        <f t="shared" si="0"/>
        <v>6.0428849902534054E-2</v>
      </c>
      <c r="F14" s="2">
        <f t="shared" si="1"/>
        <v>1538011.6959064328</v>
      </c>
      <c r="G14" s="2">
        <f t="shared" si="2"/>
        <v>8366783.6257309932</v>
      </c>
      <c r="H14" s="2">
        <f t="shared" si="3"/>
        <v>9904795.3216374256</v>
      </c>
      <c r="I14" s="2">
        <f t="shared" si="4"/>
        <v>436795.32163742557</v>
      </c>
      <c r="J14" s="2">
        <f t="shared" si="5"/>
        <v>2816000</v>
      </c>
      <c r="K14" s="104">
        <f t="shared" si="6"/>
        <v>437000</v>
      </c>
      <c r="L14" s="2">
        <f t="shared" si="7"/>
        <v>246000</v>
      </c>
      <c r="M14" s="2">
        <f t="shared" si="8"/>
        <v>190795.32163742557</v>
      </c>
    </row>
    <row r="15" spans="1:13" x14ac:dyDescent="0.3">
      <c r="A15" t="s">
        <v>18</v>
      </c>
      <c r="B15" s="2">
        <v>6349000</v>
      </c>
      <c r="C15" s="2">
        <v>2060000</v>
      </c>
      <c r="D15" s="101">
        <v>2.5999999999999999E-2</v>
      </c>
      <c r="E15" s="102">
        <f t="shared" si="0"/>
        <v>6.0428849902534054E-2</v>
      </c>
      <c r="F15" s="2">
        <f t="shared" si="1"/>
        <v>1031351.5269655621</v>
      </c>
      <c r="G15" s="2">
        <f t="shared" si="2"/>
        <v>5610552.306692658</v>
      </c>
      <c r="H15" s="2">
        <f t="shared" si="3"/>
        <v>6641903.8336582202</v>
      </c>
      <c r="I15" s="2">
        <f t="shared" si="4"/>
        <v>292903.83365822025</v>
      </c>
      <c r="J15" s="2">
        <f t="shared" si="5"/>
        <v>2353000</v>
      </c>
      <c r="K15" s="104">
        <f t="shared" si="6"/>
        <v>293000</v>
      </c>
      <c r="L15" s="2">
        <f t="shared" si="7"/>
        <v>165000</v>
      </c>
      <c r="M15" s="2">
        <f t="shared" si="8"/>
        <v>127903.83365822025</v>
      </c>
    </row>
    <row r="16" spans="1:13" x14ac:dyDescent="0.3">
      <c r="A16" t="s">
        <v>19</v>
      </c>
      <c r="B16" s="2">
        <v>7093000</v>
      </c>
      <c r="C16" s="2">
        <v>1492000</v>
      </c>
      <c r="D16" s="101">
        <v>2.5999999999999999E-2</v>
      </c>
      <c r="E16" s="102">
        <f t="shared" si="0"/>
        <v>6.0428849902534054E-2</v>
      </c>
      <c r="F16" s="2">
        <f t="shared" si="1"/>
        <v>1152209.2267706303</v>
      </c>
      <c r="G16" s="2">
        <f t="shared" si="2"/>
        <v>6268018.1936322292</v>
      </c>
      <c r="H16" s="2">
        <f t="shared" si="3"/>
        <v>7420227.4204028593</v>
      </c>
      <c r="I16" s="2">
        <f t="shared" si="4"/>
        <v>327227.42040285934</v>
      </c>
      <c r="J16" s="2">
        <f t="shared" si="5"/>
        <v>1819000</v>
      </c>
      <c r="K16" s="104">
        <f t="shared" si="6"/>
        <v>327000</v>
      </c>
      <c r="L16" s="2">
        <f t="shared" si="7"/>
        <v>184000</v>
      </c>
      <c r="M16" s="2">
        <f t="shared" si="8"/>
        <v>143227.42040285934</v>
      </c>
    </row>
    <row r="17" spans="1:13" x14ac:dyDescent="0.3">
      <c r="A17" t="s">
        <v>20</v>
      </c>
      <c r="B17" s="2">
        <v>8576000</v>
      </c>
      <c r="C17" s="2">
        <v>5123000</v>
      </c>
      <c r="D17" s="101">
        <v>2.5999999999999999E-2</v>
      </c>
      <c r="E17" s="102">
        <f t="shared" si="0"/>
        <v>6.0428849902534054E-2</v>
      </c>
      <c r="F17" s="2">
        <f t="shared" si="1"/>
        <v>1393112.4106562701</v>
      </c>
      <c r="G17" s="2">
        <f t="shared" si="2"/>
        <v>7578531.5139701096</v>
      </c>
      <c r="H17" s="2">
        <f t="shared" si="3"/>
        <v>8971643.9246263802</v>
      </c>
      <c r="I17" s="2">
        <f t="shared" si="4"/>
        <v>395643.92462638021</v>
      </c>
      <c r="J17" s="2">
        <f t="shared" si="5"/>
        <v>5519000</v>
      </c>
      <c r="K17" s="104">
        <f t="shared" si="6"/>
        <v>396000</v>
      </c>
      <c r="L17" s="2">
        <f t="shared" si="7"/>
        <v>223000</v>
      </c>
      <c r="M17" s="2">
        <f t="shared" si="8"/>
        <v>172643.92462638021</v>
      </c>
    </row>
    <row r="18" spans="1:13" x14ac:dyDescent="0.3">
      <c r="A18" t="s">
        <v>21</v>
      </c>
      <c r="B18" s="2">
        <v>4196000</v>
      </c>
      <c r="C18" s="2">
        <v>364000</v>
      </c>
      <c r="D18" s="101">
        <v>2.5999999999999999E-2</v>
      </c>
      <c r="E18" s="102">
        <f t="shared" si="0"/>
        <v>6.0428849902534054E-2</v>
      </c>
      <c r="F18" s="2">
        <f t="shared" si="1"/>
        <v>681611.4359974009</v>
      </c>
      <c r="G18" s="2">
        <f t="shared" si="2"/>
        <v>3707966.2118258611</v>
      </c>
      <c r="H18" s="2">
        <f t="shared" si="3"/>
        <v>4389577.647823262</v>
      </c>
      <c r="I18" s="2">
        <f t="shared" si="4"/>
        <v>193577.64782326203</v>
      </c>
      <c r="J18" s="2">
        <f t="shared" si="5"/>
        <v>558000</v>
      </c>
      <c r="K18" s="104">
        <f t="shared" si="6"/>
        <v>194000</v>
      </c>
      <c r="L18" s="2">
        <f t="shared" si="7"/>
        <v>109000</v>
      </c>
      <c r="M18" s="2">
        <f t="shared" si="8"/>
        <v>84577.647823262028</v>
      </c>
    </row>
    <row r="19" spans="1:13" x14ac:dyDescent="0.3">
      <c r="A19" t="s">
        <v>22</v>
      </c>
      <c r="B19" s="2">
        <v>2112000</v>
      </c>
      <c r="C19" s="2">
        <v>471000</v>
      </c>
      <c r="D19" s="101">
        <v>2.5999999999999999E-2</v>
      </c>
      <c r="E19" s="102">
        <f t="shared" si="0"/>
        <v>6.0428849902534054E-2</v>
      </c>
      <c r="F19" s="2">
        <f t="shared" si="1"/>
        <v>343079.92202729045</v>
      </c>
      <c r="G19" s="2">
        <f t="shared" si="2"/>
        <v>1866354.77582846</v>
      </c>
      <c r="H19" s="2">
        <f t="shared" si="3"/>
        <v>2209434.6978557506</v>
      </c>
      <c r="I19" s="2">
        <f t="shared" si="4"/>
        <v>97434.697855750564</v>
      </c>
      <c r="J19" s="2">
        <f t="shared" si="5"/>
        <v>568000</v>
      </c>
      <c r="K19" s="104">
        <f t="shared" si="6"/>
        <v>97000</v>
      </c>
      <c r="L19" s="2">
        <f t="shared" si="7"/>
        <v>55000</v>
      </c>
      <c r="M19" s="2">
        <f t="shared" si="8"/>
        <v>42434.697855750564</v>
      </c>
    </row>
    <row r="20" spans="1:13" x14ac:dyDescent="0.3">
      <c r="A20" t="s">
        <v>23</v>
      </c>
      <c r="B20" s="2">
        <v>6941000</v>
      </c>
      <c r="C20" s="2">
        <v>3846000</v>
      </c>
      <c r="D20" s="101">
        <v>2.5999999999999999E-2</v>
      </c>
      <c r="E20" s="102">
        <f t="shared" si="0"/>
        <v>6.0428849902534054E-2</v>
      </c>
      <c r="F20" s="2">
        <f t="shared" si="1"/>
        <v>1127517.8687459389</v>
      </c>
      <c r="G20" s="2">
        <f t="shared" si="2"/>
        <v>6133697.2059779065</v>
      </c>
      <c r="H20" s="2">
        <f t="shared" si="3"/>
        <v>7261215.0747238453</v>
      </c>
      <c r="I20" s="2">
        <f t="shared" si="4"/>
        <v>320215.07472384535</v>
      </c>
      <c r="J20" s="2">
        <f t="shared" si="5"/>
        <v>4166000</v>
      </c>
      <c r="K20" s="104">
        <f t="shared" si="6"/>
        <v>320000</v>
      </c>
      <c r="L20" s="2">
        <f t="shared" si="7"/>
        <v>180000</v>
      </c>
      <c r="M20" s="2">
        <f t="shared" si="8"/>
        <v>140215.07472384535</v>
      </c>
    </row>
    <row r="21" spans="1:13" x14ac:dyDescent="0.3">
      <c r="A21" t="s">
        <v>24</v>
      </c>
      <c r="B21" s="2">
        <v>9369000</v>
      </c>
      <c r="C21" s="2">
        <v>682000</v>
      </c>
      <c r="D21" s="101">
        <v>2.5999999999999999E-2</v>
      </c>
      <c r="E21" s="102">
        <f t="shared" si="0"/>
        <v>6.0428849902534054E-2</v>
      </c>
      <c r="F21" s="2">
        <f t="shared" si="1"/>
        <v>1521929.8245614034</v>
      </c>
      <c r="G21" s="2">
        <f t="shared" si="2"/>
        <v>8279298.2456140351</v>
      </c>
      <c r="H21" s="2">
        <f t="shared" si="3"/>
        <v>9801228.0701754391</v>
      </c>
      <c r="I21" s="2">
        <f t="shared" si="4"/>
        <v>432228.07017543912</v>
      </c>
      <c r="J21" s="2">
        <f t="shared" si="5"/>
        <v>1114000</v>
      </c>
      <c r="K21" s="104">
        <f t="shared" si="6"/>
        <v>432000</v>
      </c>
      <c r="L21" s="2">
        <f t="shared" si="7"/>
        <v>244000</v>
      </c>
      <c r="M21" s="2">
        <f t="shared" si="8"/>
        <v>188228.07017543912</v>
      </c>
    </row>
    <row r="22" spans="1:13" x14ac:dyDescent="0.3">
      <c r="A22" t="s">
        <v>25</v>
      </c>
      <c r="B22" s="2">
        <v>30301000</v>
      </c>
      <c r="C22" s="2">
        <v>1587000</v>
      </c>
      <c r="D22" s="2"/>
      <c r="E22" s="2"/>
      <c r="F22" s="103">
        <f>SUM(F5:F21)</f>
        <v>14693957.115009746</v>
      </c>
      <c r="G22" s="103">
        <f>SUM(G5:G21)</f>
        <v>79935126.705653027</v>
      </c>
      <c r="H22" s="103">
        <f>SUM(H5:H21)</f>
        <v>94629083.820662767</v>
      </c>
      <c r="I22" s="103">
        <f>SUM(I5:I21)</f>
        <v>4173083.8206627634</v>
      </c>
      <c r="J22" s="103">
        <f>SUM(J5:J21)</f>
        <v>33780000</v>
      </c>
      <c r="K22" s="106">
        <f t="shared" ref="K22" si="9">SUM(K5:K21)</f>
        <v>4173000</v>
      </c>
      <c r="L22" s="103">
        <f>SUM(L5:L21)</f>
        <v>2350000</v>
      </c>
      <c r="M22" s="103">
        <f>SUM(M5:M21)</f>
        <v>1823083.8206627634</v>
      </c>
    </row>
    <row r="23" spans="1:13" x14ac:dyDescent="0.3">
      <c r="A23" t="s">
        <v>32</v>
      </c>
      <c r="B23" s="2">
        <v>5620000</v>
      </c>
      <c r="C23" s="2">
        <v>1037000</v>
      </c>
    </row>
    <row r="24" spans="1:13" x14ac:dyDescent="0.3">
      <c r="A24" t="s">
        <v>371</v>
      </c>
      <c r="B24" s="2">
        <v>10000</v>
      </c>
      <c r="C24" s="2">
        <v>10000</v>
      </c>
    </row>
    <row r="25" spans="1:13" x14ac:dyDescent="0.3">
      <c r="A25" t="s">
        <v>33</v>
      </c>
      <c r="B25" s="2">
        <v>40000</v>
      </c>
    </row>
    <row r="26" spans="1:13" x14ac:dyDescent="0.3">
      <c r="A26" t="s">
        <v>77</v>
      </c>
      <c r="B26" s="2">
        <v>126427000</v>
      </c>
      <c r="C26" s="2">
        <v>32241000</v>
      </c>
    </row>
  </sheetData>
  <mergeCells count="1">
    <mergeCell ref="L4:M4"/>
  </mergeCells>
  <pageMargins left="0.7" right="0.7" top="0.75" bottom="0.75" header="0.3" footer="0.3"/>
  <pageSetup paperSize="9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C462-CD01-4B70-AF6F-B804E7740B3C}">
  <dimension ref="A2:C80"/>
  <sheetViews>
    <sheetView workbookViewId="0">
      <selection activeCell="C23" sqref="A1:C23"/>
    </sheetView>
  </sheetViews>
  <sheetFormatPr defaultRowHeight="14.4" x14ac:dyDescent="0.3"/>
  <cols>
    <col min="1" max="1" width="20.6640625" bestFit="1" customWidth="1"/>
    <col min="2" max="2" width="25.109375" bestFit="1" customWidth="1"/>
    <col min="3" max="3" width="7.5546875" style="2" bestFit="1" customWidth="1"/>
  </cols>
  <sheetData>
    <row r="2" spans="1:3" x14ac:dyDescent="0.3">
      <c r="A2" s="1" t="s">
        <v>3</v>
      </c>
      <c r="B2" t="s">
        <v>6</v>
      </c>
    </row>
    <row r="4" spans="1:3" x14ac:dyDescent="0.3">
      <c r="A4" s="1" t="s">
        <v>31</v>
      </c>
    </row>
    <row r="5" spans="1:3" x14ac:dyDescent="0.3">
      <c r="A5" s="1" t="s">
        <v>0</v>
      </c>
      <c r="B5" s="1" t="s">
        <v>1</v>
      </c>
      <c r="C5" t="s">
        <v>67</v>
      </c>
    </row>
    <row r="6" spans="1:3" x14ac:dyDescent="0.3">
      <c r="A6" t="s">
        <v>2</v>
      </c>
      <c r="B6" t="s">
        <v>9</v>
      </c>
      <c r="C6" s="2">
        <v>6481681.3600000003</v>
      </c>
    </row>
    <row r="7" spans="1:3" x14ac:dyDescent="0.3">
      <c r="B7" t="s">
        <v>35</v>
      </c>
      <c r="C7" s="2">
        <v>958730.17</v>
      </c>
    </row>
    <row r="8" spans="1:3" x14ac:dyDescent="0.3">
      <c r="B8" t="s">
        <v>388</v>
      </c>
      <c r="C8" s="2">
        <v>446247.02</v>
      </c>
    </row>
    <row r="9" spans="1:3" x14ac:dyDescent="0.3">
      <c r="B9" t="s">
        <v>384</v>
      </c>
      <c r="C9" s="2">
        <v>11901871.68</v>
      </c>
    </row>
    <row r="10" spans="1:3" x14ac:dyDescent="0.3">
      <c r="A10" t="s">
        <v>4</v>
      </c>
      <c r="B10" t="s">
        <v>9</v>
      </c>
      <c r="C10" s="2">
        <v>12831740.120000001</v>
      </c>
    </row>
    <row r="11" spans="1:3" x14ac:dyDescent="0.3">
      <c r="B11" t="s">
        <v>35</v>
      </c>
      <c r="C11" s="2">
        <v>1354909.84</v>
      </c>
    </row>
    <row r="12" spans="1:3" x14ac:dyDescent="0.3">
      <c r="B12" t="s">
        <v>388</v>
      </c>
      <c r="C12" s="2">
        <v>2754788.25</v>
      </c>
    </row>
    <row r="13" spans="1:3" x14ac:dyDescent="0.3">
      <c r="B13" t="s">
        <v>384</v>
      </c>
      <c r="C13" s="2">
        <v>16862002.420000002</v>
      </c>
    </row>
    <row r="14" spans="1:3" x14ac:dyDescent="0.3">
      <c r="A14" t="s">
        <v>11</v>
      </c>
      <c r="B14" t="s">
        <v>9</v>
      </c>
      <c r="C14" s="2">
        <v>4150068.9699999997</v>
      </c>
    </row>
    <row r="15" spans="1:3" x14ac:dyDescent="0.3">
      <c r="B15" t="s">
        <v>35</v>
      </c>
      <c r="C15" s="2">
        <v>716867.16</v>
      </c>
    </row>
    <row r="16" spans="1:3" x14ac:dyDescent="0.3">
      <c r="B16" t="s">
        <v>388</v>
      </c>
      <c r="C16" s="2">
        <v>814564.12</v>
      </c>
    </row>
    <row r="17" spans="1:3" x14ac:dyDescent="0.3">
      <c r="B17" t="s">
        <v>384</v>
      </c>
      <c r="C17" s="2">
        <v>18497946.560000002</v>
      </c>
    </row>
    <row r="18" spans="1:3" x14ac:dyDescent="0.3">
      <c r="A18" t="s">
        <v>12</v>
      </c>
      <c r="B18" t="s">
        <v>9</v>
      </c>
      <c r="C18" s="2">
        <v>7898561.5800000001</v>
      </c>
    </row>
    <row r="19" spans="1:3" x14ac:dyDescent="0.3">
      <c r="B19" t="s">
        <v>35</v>
      </c>
      <c r="C19" s="2">
        <v>3286029.85</v>
      </c>
    </row>
    <row r="20" spans="1:3" x14ac:dyDescent="0.3">
      <c r="B20" t="s">
        <v>388</v>
      </c>
      <c r="C20" s="2">
        <v>4097174.07</v>
      </c>
    </row>
    <row r="21" spans="1:3" x14ac:dyDescent="0.3">
      <c r="B21" t="s">
        <v>384</v>
      </c>
      <c r="C21" s="2">
        <v>23652277.420000002</v>
      </c>
    </row>
    <row r="22" spans="1:3" x14ac:dyDescent="0.3">
      <c r="A22" t="s">
        <v>13</v>
      </c>
      <c r="B22" t="s">
        <v>9</v>
      </c>
      <c r="C22" s="2">
        <v>2420772.4500000002</v>
      </c>
    </row>
    <row r="23" spans="1:3" x14ac:dyDescent="0.3">
      <c r="B23" t="s">
        <v>35</v>
      </c>
      <c r="C23" s="2">
        <v>218694.08000000002</v>
      </c>
    </row>
    <row r="24" spans="1:3" x14ac:dyDescent="0.3">
      <c r="B24" t="s">
        <v>388</v>
      </c>
      <c r="C24" s="2">
        <v>0</v>
      </c>
    </row>
    <row r="25" spans="1:3" x14ac:dyDescent="0.3">
      <c r="B25" t="s">
        <v>384</v>
      </c>
      <c r="C25" s="2">
        <v>9547506.5800000001</v>
      </c>
    </row>
    <row r="26" spans="1:3" x14ac:dyDescent="0.3">
      <c r="A26" t="s">
        <v>14</v>
      </c>
      <c r="B26" t="s">
        <v>9</v>
      </c>
      <c r="C26" s="2">
        <v>3864118.85</v>
      </c>
    </row>
    <row r="27" spans="1:3" x14ac:dyDescent="0.3">
      <c r="B27" t="s">
        <v>35</v>
      </c>
      <c r="C27" s="2">
        <v>667995.57999999996</v>
      </c>
    </row>
    <row r="28" spans="1:3" x14ac:dyDescent="0.3">
      <c r="B28" t="s">
        <v>388</v>
      </c>
      <c r="C28" s="2">
        <v>252294.58000000002</v>
      </c>
    </row>
    <row r="29" spans="1:3" x14ac:dyDescent="0.3">
      <c r="B29" t="s">
        <v>384</v>
      </c>
      <c r="C29" s="2">
        <v>7253443.9299999997</v>
      </c>
    </row>
    <row r="30" spans="1:3" x14ac:dyDescent="0.3">
      <c r="A30" t="s">
        <v>15</v>
      </c>
      <c r="B30" t="s">
        <v>9</v>
      </c>
      <c r="C30" s="2">
        <v>9145250.129999999</v>
      </c>
    </row>
    <row r="31" spans="1:3" x14ac:dyDescent="0.3">
      <c r="B31" t="s">
        <v>35</v>
      </c>
      <c r="C31" s="2">
        <v>1227438.1000000001</v>
      </c>
    </row>
    <row r="32" spans="1:3" x14ac:dyDescent="0.3">
      <c r="B32" t="s">
        <v>388</v>
      </c>
      <c r="C32" s="2">
        <v>3341566.52</v>
      </c>
    </row>
    <row r="33" spans="1:3" x14ac:dyDescent="0.3">
      <c r="B33" t="s">
        <v>384</v>
      </c>
      <c r="C33" s="2">
        <v>10290885.67</v>
      </c>
    </row>
    <row r="34" spans="1:3" x14ac:dyDescent="0.3">
      <c r="A34" t="s">
        <v>16</v>
      </c>
      <c r="B34" t="s">
        <v>9</v>
      </c>
      <c r="C34" s="2">
        <v>2532665.4500000002</v>
      </c>
    </row>
    <row r="35" spans="1:3" x14ac:dyDescent="0.3">
      <c r="B35" t="s">
        <v>35</v>
      </c>
      <c r="C35" s="2">
        <v>811540.26</v>
      </c>
    </row>
    <row r="36" spans="1:3" x14ac:dyDescent="0.3">
      <c r="B36" t="s">
        <v>388</v>
      </c>
      <c r="C36" s="2">
        <v>1554282.1</v>
      </c>
    </row>
    <row r="37" spans="1:3" x14ac:dyDescent="0.3">
      <c r="B37" t="s">
        <v>384</v>
      </c>
      <c r="C37" s="2">
        <v>8860824.4299999997</v>
      </c>
    </row>
    <row r="38" spans="1:3" x14ac:dyDescent="0.3">
      <c r="A38" t="s">
        <v>17</v>
      </c>
      <c r="B38" t="s">
        <v>9</v>
      </c>
      <c r="C38" s="2">
        <v>5781519.8600000003</v>
      </c>
    </row>
    <row r="39" spans="1:3" x14ac:dyDescent="0.3">
      <c r="B39" t="s">
        <v>35</v>
      </c>
      <c r="C39" s="2">
        <v>1016603.28</v>
      </c>
    </row>
    <row r="40" spans="1:3" x14ac:dyDescent="0.3">
      <c r="B40" t="s">
        <v>388</v>
      </c>
      <c r="C40" s="2">
        <v>1631650.3599999999</v>
      </c>
    </row>
    <row r="41" spans="1:3" x14ac:dyDescent="0.3">
      <c r="B41" t="s">
        <v>384</v>
      </c>
      <c r="C41" s="2">
        <v>36324592.240000002</v>
      </c>
    </row>
    <row r="42" spans="1:3" x14ac:dyDescent="0.3">
      <c r="A42" t="s">
        <v>18</v>
      </c>
      <c r="B42" t="s">
        <v>9</v>
      </c>
      <c r="C42" s="2">
        <v>9863353.3900000006</v>
      </c>
    </row>
    <row r="43" spans="1:3" x14ac:dyDescent="0.3">
      <c r="B43" t="s">
        <v>35</v>
      </c>
      <c r="C43" s="2">
        <v>1682926.5</v>
      </c>
    </row>
    <row r="44" spans="1:3" x14ac:dyDescent="0.3">
      <c r="B44" t="s">
        <v>388</v>
      </c>
      <c r="C44" s="2">
        <v>730620.19</v>
      </c>
    </row>
    <row r="45" spans="1:3" x14ac:dyDescent="0.3">
      <c r="B45" t="s">
        <v>384</v>
      </c>
      <c r="C45" s="2">
        <v>18155096.07</v>
      </c>
    </row>
    <row r="46" spans="1:3" x14ac:dyDescent="0.3">
      <c r="A46" t="s">
        <v>19</v>
      </c>
      <c r="B46" t="s">
        <v>9</v>
      </c>
      <c r="C46" s="2">
        <v>4673880.6500000004</v>
      </c>
    </row>
    <row r="47" spans="1:3" x14ac:dyDescent="0.3">
      <c r="B47" t="s">
        <v>35</v>
      </c>
      <c r="C47" s="2">
        <v>663008.01</v>
      </c>
    </row>
    <row r="48" spans="1:3" x14ac:dyDescent="0.3">
      <c r="B48" t="s">
        <v>388</v>
      </c>
      <c r="C48" s="2">
        <v>959495.66</v>
      </c>
    </row>
    <row r="49" spans="1:3" x14ac:dyDescent="0.3">
      <c r="B49" t="s">
        <v>384</v>
      </c>
      <c r="C49" s="2">
        <v>25451613.009999998</v>
      </c>
    </row>
    <row r="50" spans="1:3" x14ac:dyDescent="0.3">
      <c r="A50" t="s">
        <v>20</v>
      </c>
      <c r="B50" t="s">
        <v>9</v>
      </c>
      <c r="C50" s="2">
        <v>14341910.370000001</v>
      </c>
    </row>
    <row r="51" spans="1:3" x14ac:dyDescent="0.3">
      <c r="B51" t="s">
        <v>35</v>
      </c>
      <c r="C51" s="2">
        <v>2176668.2400000002</v>
      </c>
    </row>
    <row r="52" spans="1:3" x14ac:dyDescent="0.3">
      <c r="B52" t="s">
        <v>388</v>
      </c>
      <c r="C52" s="2">
        <v>6276559.7000000002</v>
      </c>
    </row>
    <row r="53" spans="1:3" x14ac:dyDescent="0.3">
      <c r="B53" t="s">
        <v>384</v>
      </c>
      <c r="C53" s="2">
        <v>13491366.91</v>
      </c>
    </row>
    <row r="54" spans="1:3" x14ac:dyDescent="0.3">
      <c r="A54" t="s">
        <v>21</v>
      </c>
      <c r="B54" t="s">
        <v>9</v>
      </c>
      <c r="C54" s="2">
        <v>1551940.05</v>
      </c>
    </row>
    <row r="55" spans="1:3" x14ac:dyDescent="0.3">
      <c r="B55" t="s">
        <v>35</v>
      </c>
      <c r="C55" s="2">
        <v>765023.22</v>
      </c>
    </row>
    <row r="56" spans="1:3" x14ac:dyDescent="0.3">
      <c r="B56" t="s">
        <v>388</v>
      </c>
      <c r="C56" s="2">
        <v>549255.01</v>
      </c>
    </row>
    <row r="57" spans="1:3" x14ac:dyDescent="0.3">
      <c r="B57" t="s">
        <v>384</v>
      </c>
      <c r="C57" s="2">
        <v>15541223.220000001</v>
      </c>
    </row>
    <row r="58" spans="1:3" x14ac:dyDescent="0.3">
      <c r="A58" t="s">
        <v>22</v>
      </c>
      <c r="B58" t="s">
        <v>9</v>
      </c>
      <c r="C58" s="2">
        <v>3259337.42</v>
      </c>
    </row>
    <row r="59" spans="1:3" x14ac:dyDescent="0.3">
      <c r="B59" t="s">
        <v>35</v>
      </c>
      <c r="C59" s="2">
        <v>3604.59</v>
      </c>
    </row>
    <row r="60" spans="1:3" x14ac:dyDescent="0.3">
      <c r="B60" t="s">
        <v>388</v>
      </c>
      <c r="C60" s="2">
        <v>0</v>
      </c>
    </row>
    <row r="61" spans="1:3" x14ac:dyDescent="0.3">
      <c r="B61" t="s">
        <v>384</v>
      </c>
      <c r="C61" s="2">
        <v>8562636.4600000009</v>
      </c>
    </row>
    <row r="62" spans="1:3" x14ac:dyDescent="0.3">
      <c r="A62" t="s">
        <v>23</v>
      </c>
      <c r="B62" t="s">
        <v>9</v>
      </c>
      <c r="C62" s="2">
        <v>16371832.83</v>
      </c>
    </row>
    <row r="63" spans="1:3" x14ac:dyDescent="0.3">
      <c r="B63" t="s">
        <v>35</v>
      </c>
      <c r="C63" s="2">
        <v>2058572.51</v>
      </c>
    </row>
    <row r="64" spans="1:3" x14ac:dyDescent="0.3">
      <c r="B64" t="s">
        <v>388</v>
      </c>
      <c r="C64" s="2">
        <v>2342364.14</v>
      </c>
    </row>
    <row r="65" spans="1:3" x14ac:dyDescent="0.3">
      <c r="B65" t="s">
        <v>384</v>
      </c>
      <c r="C65" s="2">
        <v>10859508.58</v>
      </c>
    </row>
    <row r="66" spans="1:3" x14ac:dyDescent="0.3">
      <c r="A66" t="s">
        <v>24</v>
      </c>
      <c r="B66" t="s">
        <v>9</v>
      </c>
      <c r="C66" s="2">
        <v>3910004.39</v>
      </c>
    </row>
    <row r="67" spans="1:3" x14ac:dyDescent="0.3">
      <c r="B67" t="s">
        <v>35</v>
      </c>
      <c r="C67" s="2">
        <v>860776.87</v>
      </c>
    </row>
    <row r="68" spans="1:3" x14ac:dyDescent="0.3">
      <c r="B68" t="s">
        <v>388</v>
      </c>
      <c r="C68" s="2">
        <v>1206739.8</v>
      </c>
    </row>
    <row r="69" spans="1:3" x14ac:dyDescent="0.3">
      <c r="B69" t="s">
        <v>384</v>
      </c>
      <c r="C69" s="2">
        <v>39284431.629999995</v>
      </c>
    </row>
    <row r="70" spans="1:3" x14ac:dyDescent="0.3">
      <c r="A70" t="s">
        <v>25</v>
      </c>
      <c r="B70" t="s">
        <v>9</v>
      </c>
      <c r="C70" s="2">
        <v>6664524.6600000001</v>
      </c>
    </row>
    <row r="71" spans="1:3" x14ac:dyDescent="0.3">
      <c r="B71" t="s">
        <v>35</v>
      </c>
      <c r="C71" s="2">
        <v>312817.48</v>
      </c>
    </row>
    <row r="72" spans="1:3" x14ac:dyDescent="0.3">
      <c r="B72" t="s">
        <v>388</v>
      </c>
      <c r="C72" s="2">
        <v>1051028.67</v>
      </c>
    </row>
    <row r="73" spans="1:3" x14ac:dyDescent="0.3">
      <c r="B73" t="s">
        <v>384</v>
      </c>
      <c r="C73" s="2">
        <v>147939191.91</v>
      </c>
    </row>
    <row r="74" spans="1:3" x14ac:dyDescent="0.3">
      <c r="A74" t="s">
        <v>32</v>
      </c>
      <c r="B74" t="s">
        <v>9</v>
      </c>
      <c r="C74" s="2">
        <v>2238774.25</v>
      </c>
    </row>
    <row r="75" spans="1:3" x14ac:dyDescent="0.3">
      <c r="B75" t="s">
        <v>35</v>
      </c>
      <c r="C75" s="2">
        <v>886990.97</v>
      </c>
    </row>
    <row r="76" spans="1:3" x14ac:dyDescent="0.3">
      <c r="B76" t="s">
        <v>388</v>
      </c>
      <c r="C76" s="2">
        <v>761600.19</v>
      </c>
    </row>
    <row r="77" spans="1:3" x14ac:dyDescent="0.3">
      <c r="B77" t="s">
        <v>384</v>
      </c>
      <c r="C77" s="2">
        <v>20961923.100000001</v>
      </c>
    </row>
    <row r="78" spans="1:3" x14ac:dyDescent="0.3">
      <c r="A78" t="s">
        <v>371</v>
      </c>
      <c r="B78" t="s">
        <v>388</v>
      </c>
      <c r="C78" s="2">
        <v>249440.52</v>
      </c>
    </row>
    <row r="79" spans="1:3" x14ac:dyDescent="0.3">
      <c r="A79" t="s">
        <v>33</v>
      </c>
      <c r="B79" t="s">
        <v>384</v>
      </c>
      <c r="C79" s="2">
        <v>129133.25</v>
      </c>
    </row>
    <row r="80" spans="1:3" x14ac:dyDescent="0.3">
      <c r="A80" t="s">
        <v>77</v>
      </c>
      <c r="C80" s="2">
        <v>610238279.46000016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B770A-CB55-4719-AAF9-E5FE649A235A}">
  <dimension ref="A1:H232"/>
  <sheetViews>
    <sheetView tabSelected="1" workbookViewId="0">
      <selection activeCell="I15" sqref="I15"/>
    </sheetView>
  </sheetViews>
  <sheetFormatPr defaultColWidth="9.109375" defaultRowHeight="13.8" x14ac:dyDescent="0.3"/>
  <cols>
    <col min="1" max="1" width="23.33203125" style="114" bestFit="1" customWidth="1"/>
    <col min="2" max="2" width="17.6640625" style="114" bestFit="1" customWidth="1"/>
    <col min="3" max="5" width="11" style="114" bestFit="1" customWidth="1"/>
    <col min="6" max="6" width="10.5546875" style="114" bestFit="1" customWidth="1"/>
    <col min="7" max="16384" width="9.109375" style="114"/>
  </cols>
  <sheetData>
    <row r="1" spans="1:6" ht="14.4" thickBot="1" x14ac:dyDescent="0.35">
      <c r="A1" s="142" t="s">
        <v>1</v>
      </c>
      <c r="B1" s="119" t="s">
        <v>9</v>
      </c>
    </row>
    <row r="2" spans="1:6" ht="14.4" thickBot="1" x14ac:dyDescent="0.35">
      <c r="A2" s="142" t="s">
        <v>0</v>
      </c>
      <c r="B2" s="119" t="s">
        <v>2</v>
      </c>
    </row>
    <row r="3" spans="1:6" ht="14.4" thickBot="1" x14ac:dyDescent="0.35"/>
    <row r="4" spans="1:6" ht="15" customHeight="1" thickBot="1" x14ac:dyDescent="0.35">
      <c r="A4" s="126" t="s">
        <v>31</v>
      </c>
      <c r="B4" s="126" t="s">
        <v>96</v>
      </c>
      <c r="C4" s="127"/>
      <c r="D4" s="128"/>
      <c r="E4" s="129"/>
      <c r="F4" s="144" t="s">
        <v>427</v>
      </c>
    </row>
    <row r="5" spans="1:6" ht="14.4" thickBot="1" x14ac:dyDescent="0.35">
      <c r="A5" s="126" t="s">
        <v>95</v>
      </c>
      <c r="B5" s="127" t="s">
        <v>423</v>
      </c>
      <c r="C5" s="128" t="s">
        <v>422</v>
      </c>
      <c r="D5" s="128" t="s">
        <v>424</v>
      </c>
      <c r="E5" s="129" t="s">
        <v>426</v>
      </c>
      <c r="F5" s="145"/>
    </row>
    <row r="6" spans="1:6" x14ac:dyDescent="0.3">
      <c r="A6" s="130" t="s">
        <v>6</v>
      </c>
      <c r="B6" s="120">
        <v>1235681.3600000001</v>
      </c>
      <c r="C6" s="121">
        <v>1559000</v>
      </c>
      <c r="D6" s="121">
        <v>1170000</v>
      </c>
      <c r="E6" s="122">
        <v>1283000</v>
      </c>
      <c r="F6" s="115">
        <v>-276000</v>
      </c>
    </row>
    <row r="7" spans="1:6" x14ac:dyDescent="0.3">
      <c r="A7" s="131" t="s">
        <v>7</v>
      </c>
      <c r="B7" s="123">
        <v>-552702</v>
      </c>
      <c r="C7" s="140">
        <v>-622000</v>
      </c>
      <c r="D7" s="140">
        <v>-577000</v>
      </c>
      <c r="E7" s="115">
        <v>-589000</v>
      </c>
      <c r="F7" s="115">
        <v>33000</v>
      </c>
    </row>
    <row r="8" spans="1:6" x14ac:dyDescent="0.3">
      <c r="A8" s="131" t="s">
        <v>27</v>
      </c>
      <c r="B8" s="123">
        <v>321441.34000000003</v>
      </c>
      <c r="C8" s="140">
        <v>405000</v>
      </c>
      <c r="D8" s="140">
        <v>312000</v>
      </c>
      <c r="E8" s="115">
        <v>313000</v>
      </c>
      <c r="F8" s="115">
        <v>-92000</v>
      </c>
    </row>
    <row r="9" spans="1:6" x14ac:dyDescent="0.3">
      <c r="A9" s="132" t="s">
        <v>28</v>
      </c>
      <c r="B9" s="124">
        <v>1004420.7000000002</v>
      </c>
      <c r="C9" s="141">
        <v>1342000</v>
      </c>
      <c r="D9" s="141">
        <v>905000</v>
      </c>
      <c r="E9" s="116">
        <v>1007000</v>
      </c>
      <c r="F9" s="116">
        <v>-335000</v>
      </c>
    </row>
    <row r="10" spans="1:6" x14ac:dyDescent="0.3">
      <c r="A10" s="131" t="s">
        <v>8</v>
      </c>
      <c r="B10" s="123">
        <v>10406</v>
      </c>
      <c r="C10" s="140">
        <v>12600</v>
      </c>
      <c r="D10" s="140">
        <v>9700</v>
      </c>
      <c r="E10" s="115">
        <v>9700</v>
      </c>
      <c r="F10" s="115">
        <v>-2900</v>
      </c>
    </row>
    <row r="11" spans="1:6" ht="14.4" thickBot="1" x14ac:dyDescent="0.35">
      <c r="A11" s="133" t="s">
        <v>29</v>
      </c>
      <c r="B11" s="125">
        <v>96.523226984432071</v>
      </c>
      <c r="C11" s="117">
        <v>106.50793650793651</v>
      </c>
      <c r="D11" s="117">
        <v>93.298969072164951</v>
      </c>
      <c r="E11" s="118">
        <v>103.81443298969072</v>
      </c>
      <c r="F11" s="118">
        <v>-2.6935035182457909</v>
      </c>
    </row>
    <row r="12" spans="1:6" ht="14.4" x14ac:dyDescent="0.3">
      <c r="A12"/>
      <c r="B12"/>
      <c r="C12"/>
      <c r="D12"/>
      <c r="E12"/>
    </row>
    <row r="13" spans="1:6" ht="14.4" thickBot="1" x14ac:dyDescent="0.35"/>
    <row r="14" spans="1:6" ht="14.4" thickBot="1" x14ac:dyDescent="0.35">
      <c r="A14" s="142" t="s">
        <v>1</v>
      </c>
      <c r="B14" s="119" t="s">
        <v>9</v>
      </c>
    </row>
    <row r="15" spans="1:6" ht="14.4" thickBot="1" x14ac:dyDescent="0.35">
      <c r="A15" s="142" t="s">
        <v>0</v>
      </c>
      <c r="B15" s="119" t="s">
        <v>4</v>
      </c>
    </row>
    <row r="16" spans="1:6" ht="14.4" thickBot="1" x14ac:dyDescent="0.35"/>
    <row r="17" spans="1:6" ht="13.5" customHeight="1" thickBot="1" x14ac:dyDescent="0.35">
      <c r="A17" s="126" t="s">
        <v>31</v>
      </c>
      <c r="B17" s="126" t="s">
        <v>96</v>
      </c>
      <c r="C17" s="127"/>
      <c r="D17" s="128"/>
      <c r="E17" s="129"/>
      <c r="F17" s="144" t="s">
        <v>427</v>
      </c>
    </row>
    <row r="18" spans="1:6" ht="14.4" thickBot="1" x14ac:dyDescent="0.35">
      <c r="A18" s="126" t="s">
        <v>95</v>
      </c>
      <c r="B18" s="127" t="s">
        <v>423</v>
      </c>
      <c r="C18" s="128" t="s">
        <v>422</v>
      </c>
      <c r="D18" s="128" t="s">
        <v>424</v>
      </c>
      <c r="E18" s="129" t="s">
        <v>426</v>
      </c>
      <c r="F18" s="145"/>
    </row>
    <row r="19" spans="1:6" x14ac:dyDescent="0.3">
      <c r="A19" s="130" t="s">
        <v>6</v>
      </c>
      <c r="B19" s="120">
        <v>2349740.12</v>
      </c>
      <c r="C19" s="121">
        <v>3208000</v>
      </c>
      <c r="D19" s="121">
        <v>2230000</v>
      </c>
      <c r="E19" s="122">
        <v>2626000</v>
      </c>
      <c r="F19" s="115">
        <v>-582000</v>
      </c>
    </row>
    <row r="20" spans="1:6" x14ac:dyDescent="0.3">
      <c r="A20" s="131" t="s">
        <v>7</v>
      </c>
      <c r="B20" s="123">
        <v>-1006844</v>
      </c>
      <c r="C20" s="140">
        <v>-1269000</v>
      </c>
      <c r="D20" s="140">
        <v>-923000</v>
      </c>
      <c r="E20" s="115">
        <v>-1062000</v>
      </c>
      <c r="F20" s="115">
        <v>207000</v>
      </c>
    </row>
    <row r="21" spans="1:6" x14ac:dyDescent="0.3">
      <c r="A21" s="131" t="s">
        <v>27</v>
      </c>
      <c r="B21" s="123">
        <v>456183.52</v>
      </c>
      <c r="C21" s="140">
        <v>627000</v>
      </c>
      <c r="D21" s="140">
        <v>431000</v>
      </c>
      <c r="E21" s="115">
        <v>502000</v>
      </c>
      <c r="F21" s="115">
        <v>-125000</v>
      </c>
    </row>
    <row r="22" spans="1:6" x14ac:dyDescent="0.3">
      <c r="A22" s="132" t="s">
        <v>28</v>
      </c>
      <c r="B22" s="124">
        <v>1799079.6400000001</v>
      </c>
      <c r="C22" s="141">
        <v>2566000</v>
      </c>
      <c r="D22" s="141">
        <v>1738000</v>
      </c>
      <c r="E22" s="116">
        <v>2066000</v>
      </c>
      <c r="F22" s="116">
        <v>-500000</v>
      </c>
    </row>
    <row r="23" spans="1:6" x14ac:dyDescent="0.3">
      <c r="A23" s="131" t="s">
        <v>8</v>
      </c>
      <c r="B23" s="123">
        <v>14768</v>
      </c>
      <c r="C23" s="140">
        <v>19500</v>
      </c>
      <c r="D23" s="140">
        <v>13400</v>
      </c>
      <c r="E23" s="115">
        <v>15600</v>
      </c>
      <c r="F23" s="115">
        <v>-3900</v>
      </c>
    </row>
    <row r="24" spans="1:6" ht="14.4" thickBot="1" x14ac:dyDescent="0.35">
      <c r="A24" s="133" t="s">
        <v>29</v>
      </c>
      <c r="B24" s="125">
        <v>121.82283586132179</v>
      </c>
      <c r="C24" s="117">
        <v>131.58974358974359</v>
      </c>
      <c r="D24" s="117">
        <v>129.70149253731344</v>
      </c>
      <c r="E24" s="118">
        <v>132.43589743589743</v>
      </c>
      <c r="F24" s="118">
        <v>0.84615384615383959</v>
      </c>
    </row>
    <row r="26" spans="1:6" ht="14.4" thickBot="1" x14ac:dyDescent="0.35"/>
    <row r="27" spans="1:6" ht="14.4" thickBot="1" x14ac:dyDescent="0.35">
      <c r="A27" s="142" t="s">
        <v>1</v>
      </c>
      <c r="B27" s="119" t="s">
        <v>9</v>
      </c>
    </row>
    <row r="28" spans="1:6" ht="14.4" thickBot="1" x14ac:dyDescent="0.35">
      <c r="A28" s="142" t="s">
        <v>0</v>
      </c>
      <c r="B28" s="119" t="s">
        <v>32</v>
      </c>
    </row>
    <row r="29" spans="1:6" ht="14.4" thickBot="1" x14ac:dyDescent="0.35"/>
    <row r="30" spans="1:6" ht="13.5" customHeight="1" thickBot="1" x14ac:dyDescent="0.35">
      <c r="A30" s="126" t="s">
        <v>31</v>
      </c>
      <c r="B30" s="126" t="s">
        <v>96</v>
      </c>
      <c r="C30" s="127"/>
      <c r="D30" s="128"/>
      <c r="E30" s="129"/>
      <c r="F30" s="144" t="s">
        <v>427</v>
      </c>
    </row>
    <row r="31" spans="1:6" ht="14.4" thickBot="1" x14ac:dyDescent="0.35">
      <c r="A31" s="126" t="s">
        <v>95</v>
      </c>
      <c r="B31" s="127" t="s">
        <v>423</v>
      </c>
      <c r="C31" s="128" t="s">
        <v>422</v>
      </c>
      <c r="D31" s="128" t="s">
        <v>424</v>
      </c>
      <c r="E31" s="129" t="s">
        <v>426</v>
      </c>
      <c r="F31" s="145"/>
    </row>
    <row r="32" spans="1:6" x14ac:dyDescent="0.3">
      <c r="A32" s="130" t="s">
        <v>6</v>
      </c>
      <c r="B32" s="120">
        <v>292774.25</v>
      </c>
      <c r="C32" s="121">
        <v>759000</v>
      </c>
      <c r="D32" s="121">
        <v>338000</v>
      </c>
      <c r="E32" s="122">
        <v>496000</v>
      </c>
      <c r="F32" s="115">
        <v>-263000</v>
      </c>
    </row>
    <row r="33" spans="1:6" x14ac:dyDescent="0.3">
      <c r="A33" s="131" t="s">
        <v>7</v>
      </c>
      <c r="B33" s="123">
        <v>-211749</v>
      </c>
      <c r="C33" s="140">
        <v>-239000</v>
      </c>
      <c r="D33" s="140">
        <v>-141000</v>
      </c>
      <c r="E33" s="115">
        <v>-192000</v>
      </c>
      <c r="F33" s="115">
        <v>47000</v>
      </c>
    </row>
    <row r="34" spans="1:6" x14ac:dyDescent="0.3">
      <c r="A34" s="131" t="s">
        <v>27</v>
      </c>
      <c r="B34" s="123">
        <v>58938.12</v>
      </c>
      <c r="C34" s="140">
        <v>135000</v>
      </c>
      <c r="D34" s="140">
        <v>74000</v>
      </c>
      <c r="E34" s="115">
        <v>90000</v>
      </c>
      <c r="F34" s="115">
        <v>-45000</v>
      </c>
    </row>
    <row r="35" spans="1:6" x14ac:dyDescent="0.3">
      <c r="A35" s="132" t="s">
        <v>28</v>
      </c>
      <c r="B35" s="124">
        <v>139963.37</v>
      </c>
      <c r="C35" s="141">
        <v>655000</v>
      </c>
      <c r="D35" s="141">
        <v>271000</v>
      </c>
      <c r="E35" s="116">
        <v>394000</v>
      </c>
      <c r="F35" s="116">
        <v>-261000</v>
      </c>
    </row>
    <row r="36" spans="1:6" x14ac:dyDescent="0.3">
      <c r="A36" s="131" t="s">
        <v>8</v>
      </c>
      <c r="B36" s="123">
        <v>930</v>
      </c>
      <c r="C36" s="140">
        <v>4200</v>
      </c>
      <c r="D36" s="140">
        <v>2300</v>
      </c>
      <c r="E36" s="115">
        <v>2800</v>
      </c>
      <c r="F36" s="115">
        <v>-1400</v>
      </c>
    </row>
    <row r="37" spans="1:6" ht="14.4" thickBot="1" x14ac:dyDescent="0.35">
      <c r="A37" s="133" t="s">
        <v>29</v>
      </c>
      <c r="B37" s="125">
        <v>150.49824731182795</v>
      </c>
      <c r="C37" s="117">
        <v>155.95238095238096</v>
      </c>
      <c r="D37" s="117">
        <v>117.82608695652173</v>
      </c>
      <c r="E37" s="118">
        <v>140.71428571428572</v>
      </c>
      <c r="F37" s="118">
        <v>-15.238095238095241</v>
      </c>
    </row>
    <row r="39" spans="1:6" ht="14.4" thickBot="1" x14ac:dyDescent="0.35"/>
    <row r="40" spans="1:6" ht="14.4" thickBot="1" x14ac:dyDescent="0.35">
      <c r="A40" s="142" t="s">
        <v>1</v>
      </c>
      <c r="B40" s="119" t="s">
        <v>9</v>
      </c>
    </row>
    <row r="41" spans="1:6" ht="14.4" thickBot="1" x14ac:dyDescent="0.35">
      <c r="A41" s="142" t="s">
        <v>0</v>
      </c>
      <c r="B41" s="119" t="s">
        <v>11</v>
      </c>
    </row>
    <row r="42" spans="1:6" ht="14.4" thickBot="1" x14ac:dyDescent="0.35"/>
    <row r="43" spans="1:6" ht="13.5" customHeight="1" thickBot="1" x14ac:dyDescent="0.35">
      <c r="A43" s="126" t="s">
        <v>31</v>
      </c>
      <c r="B43" s="126" t="s">
        <v>96</v>
      </c>
      <c r="C43" s="127"/>
      <c r="D43" s="128"/>
      <c r="E43" s="129"/>
      <c r="F43" s="144" t="s">
        <v>427</v>
      </c>
    </row>
    <row r="44" spans="1:6" ht="14.4" thickBot="1" x14ac:dyDescent="0.35">
      <c r="A44" s="126" t="s">
        <v>95</v>
      </c>
      <c r="B44" s="127" t="s">
        <v>423</v>
      </c>
      <c r="C44" s="128" t="s">
        <v>422</v>
      </c>
      <c r="D44" s="128" t="s">
        <v>424</v>
      </c>
      <c r="E44" s="129" t="s">
        <v>426</v>
      </c>
      <c r="F44" s="145"/>
    </row>
    <row r="45" spans="1:6" x14ac:dyDescent="0.3">
      <c r="A45" s="130" t="s">
        <v>6</v>
      </c>
      <c r="B45" s="120">
        <v>385068.97</v>
      </c>
      <c r="C45" s="121">
        <v>1137000</v>
      </c>
      <c r="D45" s="121">
        <v>566000</v>
      </c>
      <c r="E45" s="122">
        <v>1419000</v>
      </c>
      <c r="F45" s="115">
        <v>282000</v>
      </c>
    </row>
    <row r="46" spans="1:6" x14ac:dyDescent="0.3">
      <c r="A46" s="131" t="s">
        <v>7</v>
      </c>
      <c r="B46" s="123">
        <v>-137612</v>
      </c>
      <c r="C46" s="140">
        <v>-360000</v>
      </c>
      <c r="D46" s="140">
        <v>-159000</v>
      </c>
      <c r="E46" s="115">
        <v>-357000</v>
      </c>
      <c r="F46" s="115">
        <v>3000</v>
      </c>
    </row>
    <row r="47" spans="1:6" x14ac:dyDescent="0.3">
      <c r="A47" s="131" t="s">
        <v>27</v>
      </c>
      <c r="B47" s="123">
        <v>63077.38</v>
      </c>
      <c r="C47" s="140">
        <v>180000</v>
      </c>
      <c r="D47" s="140">
        <v>68000</v>
      </c>
      <c r="E47" s="115">
        <v>189000</v>
      </c>
      <c r="F47" s="115">
        <v>9000</v>
      </c>
    </row>
    <row r="48" spans="1:6" x14ac:dyDescent="0.3">
      <c r="A48" s="132" t="s">
        <v>28</v>
      </c>
      <c r="B48" s="124">
        <v>310534.34999999998</v>
      </c>
      <c r="C48" s="141">
        <v>957000</v>
      </c>
      <c r="D48" s="141">
        <v>475000</v>
      </c>
      <c r="E48" s="116">
        <v>1251000</v>
      </c>
      <c r="F48" s="116">
        <v>294000</v>
      </c>
    </row>
    <row r="49" spans="1:8" x14ac:dyDescent="0.3">
      <c r="A49" s="131" t="s">
        <v>8</v>
      </c>
      <c r="B49" s="123">
        <v>2042</v>
      </c>
      <c r="C49" s="140">
        <v>5600</v>
      </c>
      <c r="D49" s="140">
        <v>2100</v>
      </c>
      <c r="E49" s="115">
        <v>5900</v>
      </c>
      <c r="F49" s="115">
        <v>300</v>
      </c>
      <c r="H49" s="114" t="s">
        <v>428</v>
      </c>
    </row>
    <row r="50" spans="1:8" ht="14.4" thickBot="1" x14ac:dyDescent="0.35">
      <c r="A50" s="133" t="s">
        <v>29</v>
      </c>
      <c r="B50" s="125">
        <v>152.0736287952987</v>
      </c>
      <c r="C50" s="117">
        <v>170.89285714285714</v>
      </c>
      <c r="D50" s="117">
        <v>226.1904761904762</v>
      </c>
      <c r="E50" s="118">
        <v>212.03389830508473</v>
      </c>
      <c r="F50" s="118">
        <v>41.141041162227594</v>
      </c>
    </row>
    <row r="52" spans="1:8" ht="14.4" thickBot="1" x14ac:dyDescent="0.35"/>
    <row r="53" spans="1:8" ht="14.4" thickBot="1" x14ac:dyDescent="0.35">
      <c r="A53" s="142" t="s">
        <v>1</v>
      </c>
      <c r="B53" s="119" t="s">
        <v>9</v>
      </c>
    </row>
    <row r="54" spans="1:8" ht="14.4" thickBot="1" x14ac:dyDescent="0.35">
      <c r="A54" s="142" t="s">
        <v>0</v>
      </c>
      <c r="B54" s="119" t="s">
        <v>12</v>
      </c>
    </row>
    <row r="55" spans="1:8" ht="14.4" thickBot="1" x14ac:dyDescent="0.35"/>
    <row r="56" spans="1:8" ht="13.5" customHeight="1" thickBot="1" x14ac:dyDescent="0.35">
      <c r="A56" s="126" t="s">
        <v>31</v>
      </c>
      <c r="B56" s="126" t="s">
        <v>96</v>
      </c>
      <c r="C56" s="127"/>
      <c r="D56" s="128"/>
      <c r="E56" s="129"/>
      <c r="F56" s="144" t="s">
        <v>427</v>
      </c>
    </row>
    <row r="57" spans="1:8" ht="14.4" thickBot="1" x14ac:dyDescent="0.35">
      <c r="A57" s="126" t="s">
        <v>95</v>
      </c>
      <c r="B57" s="127" t="s">
        <v>423</v>
      </c>
      <c r="C57" s="128" t="s">
        <v>422</v>
      </c>
      <c r="D57" s="128" t="s">
        <v>424</v>
      </c>
      <c r="E57" s="129" t="s">
        <v>426</v>
      </c>
      <c r="F57" s="145"/>
    </row>
    <row r="58" spans="1:8" x14ac:dyDescent="0.3">
      <c r="A58" s="130" t="s">
        <v>6</v>
      </c>
      <c r="B58" s="120">
        <v>1358561.58</v>
      </c>
      <c r="C58" s="121">
        <v>1785000</v>
      </c>
      <c r="D58" s="121">
        <v>1484000</v>
      </c>
      <c r="E58" s="122">
        <v>1653000</v>
      </c>
      <c r="F58" s="115">
        <v>-132000</v>
      </c>
    </row>
    <row r="59" spans="1:8" x14ac:dyDescent="0.3">
      <c r="A59" s="131" t="s">
        <v>7</v>
      </c>
      <c r="B59" s="123">
        <v>-451356</v>
      </c>
      <c r="C59" s="140">
        <v>-545000</v>
      </c>
      <c r="D59" s="140">
        <v>-501000</v>
      </c>
      <c r="E59" s="115">
        <v>-547000</v>
      </c>
      <c r="F59" s="115">
        <v>-2000</v>
      </c>
    </row>
    <row r="60" spans="1:8" x14ac:dyDescent="0.3">
      <c r="A60" s="131" t="s">
        <v>27</v>
      </c>
      <c r="B60" s="123">
        <v>243783.88</v>
      </c>
      <c r="C60" s="140">
        <v>312000</v>
      </c>
      <c r="D60" s="140">
        <v>270000</v>
      </c>
      <c r="E60" s="115">
        <v>285000</v>
      </c>
      <c r="F60" s="115">
        <v>-27000</v>
      </c>
    </row>
    <row r="61" spans="1:8" x14ac:dyDescent="0.3">
      <c r="A61" s="132" t="s">
        <v>28</v>
      </c>
      <c r="B61" s="124">
        <v>1150989.46</v>
      </c>
      <c r="C61" s="141">
        <v>1552000</v>
      </c>
      <c r="D61" s="141">
        <v>1253000</v>
      </c>
      <c r="E61" s="116">
        <v>1391000</v>
      </c>
      <c r="F61" s="116">
        <v>-161000</v>
      </c>
    </row>
    <row r="62" spans="1:8" x14ac:dyDescent="0.3">
      <c r="A62" s="131" t="s">
        <v>8</v>
      </c>
      <c r="B62" s="123">
        <v>7892</v>
      </c>
      <c r="C62" s="140">
        <v>9700</v>
      </c>
      <c r="D62" s="140">
        <v>8400</v>
      </c>
      <c r="E62" s="115">
        <v>8900</v>
      </c>
      <c r="F62" s="115">
        <v>-800</v>
      </c>
    </row>
    <row r="63" spans="1:8" ht="14.4" thickBot="1" x14ac:dyDescent="0.35">
      <c r="A63" s="133" t="s">
        <v>29</v>
      </c>
      <c r="B63" s="125">
        <v>145.84255701976684</v>
      </c>
      <c r="C63" s="117">
        <v>160</v>
      </c>
      <c r="D63" s="117">
        <v>149.16666666666666</v>
      </c>
      <c r="E63" s="118">
        <v>156.29213483146069</v>
      </c>
      <c r="F63" s="118">
        <v>-3.707865168539314</v>
      </c>
    </row>
    <row r="65" spans="1:6" ht="14.4" thickBot="1" x14ac:dyDescent="0.35"/>
    <row r="66" spans="1:6" ht="14.4" thickBot="1" x14ac:dyDescent="0.35">
      <c r="A66" s="142" t="s">
        <v>1</v>
      </c>
      <c r="B66" s="119" t="s">
        <v>9</v>
      </c>
    </row>
    <row r="67" spans="1:6" ht="14.4" thickBot="1" x14ac:dyDescent="0.35">
      <c r="A67" s="142" t="s">
        <v>0</v>
      </c>
      <c r="B67" s="119" t="s">
        <v>13</v>
      </c>
    </row>
    <row r="68" spans="1:6" ht="14.4" thickBot="1" x14ac:dyDescent="0.35"/>
    <row r="69" spans="1:6" ht="13.5" customHeight="1" thickBot="1" x14ac:dyDescent="0.35">
      <c r="A69" s="126" t="s">
        <v>31</v>
      </c>
      <c r="B69" s="126" t="s">
        <v>96</v>
      </c>
      <c r="C69" s="127"/>
      <c r="D69" s="128"/>
      <c r="E69" s="129"/>
      <c r="F69" s="144" t="s">
        <v>427</v>
      </c>
    </row>
    <row r="70" spans="1:6" ht="14.4" thickBot="1" x14ac:dyDescent="0.35">
      <c r="A70" s="126" t="s">
        <v>95</v>
      </c>
      <c r="B70" s="127" t="s">
        <v>423</v>
      </c>
      <c r="C70" s="128" t="s">
        <v>422</v>
      </c>
      <c r="D70" s="128" t="s">
        <v>424</v>
      </c>
      <c r="E70" s="129" t="s">
        <v>426</v>
      </c>
      <c r="F70" s="145"/>
    </row>
    <row r="71" spans="1:6" x14ac:dyDescent="0.3">
      <c r="A71" s="130" t="s">
        <v>6</v>
      </c>
      <c r="B71" s="120">
        <v>452772.45</v>
      </c>
      <c r="C71" s="121">
        <v>508000</v>
      </c>
      <c r="D71" s="121">
        <v>474000</v>
      </c>
      <c r="E71" s="122">
        <v>470000</v>
      </c>
      <c r="F71" s="115">
        <v>-38000</v>
      </c>
    </row>
    <row r="72" spans="1:6" x14ac:dyDescent="0.3">
      <c r="A72" s="131" t="s">
        <v>7</v>
      </c>
      <c r="B72" s="123">
        <v>-267109</v>
      </c>
      <c r="C72" s="140">
        <v>-314000</v>
      </c>
      <c r="D72" s="140">
        <v>-285000</v>
      </c>
      <c r="E72" s="115">
        <v>-272000</v>
      </c>
      <c r="F72" s="115">
        <v>42000</v>
      </c>
    </row>
    <row r="73" spans="1:6" x14ac:dyDescent="0.3">
      <c r="A73" s="131" t="s">
        <v>27</v>
      </c>
      <c r="B73" s="123">
        <v>125135.39</v>
      </c>
      <c r="C73" s="140">
        <v>151000</v>
      </c>
      <c r="D73" s="140">
        <v>142000</v>
      </c>
      <c r="E73" s="115">
        <v>139000</v>
      </c>
      <c r="F73" s="115">
        <v>-12000</v>
      </c>
    </row>
    <row r="74" spans="1:6" x14ac:dyDescent="0.3">
      <c r="A74" s="132" t="s">
        <v>28</v>
      </c>
      <c r="B74" s="124">
        <v>310798.84000000003</v>
      </c>
      <c r="C74" s="141">
        <v>345000</v>
      </c>
      <c r="D74" s="141">
        <v>331000</v>
      </c>
      <c r="E74" s="116">
        <v>337000</v>
      </c>
      <c r="F74" s="116">
        <v>-8000</v>
      </c>
    </row>
    <row r="75" spans="1:6" x14ac:dyDescent="0.3">
      <c r="A75" s="131" t="s">
        <v>8</v>
      </c>
      <c r="B75" s="123">
        <v>4051</v>
      </c>
      <c r="C75" s="140">
        <v>4700</v>
      </c>
      <c r="D75" s="140">
        <v>4400</v>
      </c>
      <c r="E75" s="115">
        <v>4300</v>
      </c>
      <c r="F75" s="115">
        <v>-400</v>
      </c>
    </row>
    <row r="76" spans="1:6" ht="14.4" thickBot="1" x14ac:dyDescent="0.35">
      <c r="A76" s="133" t="s">
        <v>29</v>
      </c>
      <c r="B76" s="125">
        <v>76.721510738089364</v>
      </c>
      <c r="C76" s="117">
        <v>73.40425531914893</v>
      </c>
      <c r="D76" s="117">
        <v>75.227272727272734</v>
      </c>
      <c r="E76" s="118">
        <v>78.372093023255815</v>
      </c>
      <c r="F76" s="118">
        <v>4.9678377041068842</v>
      </c>
    </row>
    <row r="78" spans="1:6" ht="14.4" thickBot="1" x14ac:dyDescent="0.35"/>
    <row r="79" spans="1:6" ht="14.4" thickBot="1" x14ac:dyDescent="0.35">
      <c r="A79" s="142" t="s">
        <v>1</v>
      </c>
      <c r="B79" s="119" t="s">
        <v>9</v>
      </c>
    </row>
    <row r="80" spans="1:6" ht="14.4" thickBot="1" x14ac:dyDescent="0.35">
      <c r="A80" s="142" t="s">
        <v>0</v>
      </c>
      <c r="B80" s="119" t="s">
        <v>14</v>
      </c>
    </row>
    <row r="81" spans="1:6" ht="14.4" thickBot="1" x14ac:dyDescent="0.35"/>
    <row r="82" spans="1:6" ht="13.5" customHeight="1" thickBot="1" x14ac:dyDescent="0.35">
      <c r="A82" s="126" t="s">
        <v>31</v>
      </c>
      <c r="B82" s="126" t="s">
        <v>96</v>
      </c>
      <c r="C82" s="127"/>
      <c r="D82" s="128"/>
      <c r="E82" s="129"/>
      <c r="F82" s="144" t="s">
        <v>427</v>
      </c>
    </row>
    <row r="83" spans="1:6" ht="14.4" thickBot="1" x14ac:dyDescent="0.35">
      <c r="A83" s="126" t="s">
        <v>95</v>
      </c>
      <c r="B83" s="127" t="s">
        <v>423</v>
      </c>
      <c r="C83" s="128" t="s">
        <v>422</v>
      </c>
      <c r="D83" s="128" t="s">
        <v>424</v>
      </c>
      <c r="E83" s="129" t="s">
        <v>426</v>
      </c>
      <c r="F83" s="145"/>
    </row>
    <row r="84" spans="1:6" x14ac:dyDescent="0.3">
      <c r="A84" s="130" t="s">
        <v>6</v>
      </c>
      <c r="B84" s="120">
        <v>935118.85</v>
      </c>
      <c r="C84" s="121">
        <v>949000</v>
      </c>
      <c r="D84" s="121">
        <v>615000</v>
      </c>
      <c r="E84" s="122">
        <v>691000</v>
      </c>
      <c r="F84" s="115">
        <v>-258000</v>
      </c>
    </row>
    <row r="85" spans="1:6" x14ac:dyDescent="0.3">
      <c r="A85" s="131" t="s">
        <v>7</v>
      </c>
      <c r="B85" s="123">
        <v>-256208</v>
      </c>
      <c r="C85" s="140">
        <v>-260000</v>
      </c>
      <c r="D85" s="140">
        <v>-146000</v>
      </c>
      <c r="E85" s="115">
        <v>-175000</v>
      </c>
      <c r="F85" s="115">
        <v>85000</v>
      </c>
    </row>
    <row r="86" spans="1:6" x14ac:dyDescent="0.3">
      <c r="A86" s="131" t="s">
        <v>27</v>
      </c>
      <c r="B86" s="123">
        <v>144101.85</v>
      </c>
      <c r="C86" s="140">
        <v>161000</v>
      </c>
      <c r="D86" s="140">
        <v>96000</v>
      </c>
      <c r="E86" s="115">
        <v>104000</v>
      </c>
      <c r="F86" s="115">
        <v>-57000</v>
      </c>
    </row>
    <row r="87" spans="1:6" x14ac:dyDescent="0.3">
      <c r="A87" s="132" t="s">
        <v>28</v>
      </c>
      <c r="B87" s="124">
        <v>823012.7</v>
      </c>
      <c r="C87" s="141">
        <v>850000</v>
      </c>
      <c r="D87" s="141">
        <v>565000</v>
      </c>
      <c r="E87" s="116">
        <v>620000</v>
      </c>
      <c r="F87" s="116">
        <v>-230000</v>
      </c>
    </row>
    <row r="88" spans="1:6" x14ac:dyDescent="0.3">
      <c r="A88" s="131" t="s">
        <v>8</v>
      </c>
      <c r="B88" s="123">
        <v>4665</v>
      </c>
      <c r="C88" s="140">
        <v>5000</v>
      </c>
      <c r="D88" s="140">
        <v>3000</v>
      </c>
      <c r="E88" s="115">
        <v>3200</v>
      </c>
      <c r="F88" s="115">
        <v>-1800</v>
      </c>
    </row>
    <row r="89" spans="1:6" ht="14.4" thickBot="1" x14ac:dyDescent="0.35">
      <c r="A89" s="133" t="s">
        <v>29</v>
      </c>
      <c r="B89" s="125">
        <v>176.422872454448</v>
      </c>
      <c r="C89" s="117">
        <v>170</v>
      </c>
      <c r="D89" s="117">
        <v>188.33333333333334</v>
      </c>
      <c r="E89" s="118">
        <v>193.75</v>
      </c>
      <c r="F89" s="118">
        <v>23.75</v>
      </c>
    </row>
    <row r="91" spans="1:6" ht="14.4" thickBot="1" x14ac:dyDescent="0.35"/>
    <row r="92" spans="1:6" ht="14.4" thickBot="1" x14ac:dyDescent="0.35">
      <c r="A92" s="142" t="s">
        <v>1</v>
      </c>
      <c r="B92" s="119" t="s">
        <v>9</v>
      </c>
    </row>
    <row r="93" spans="1:6" ht="14.4" thickBot="1" x14ac:dyDescent="0.35">
      <c r="A93" s="142" t="s">
        <v>0</v>
      </c>
      <c r="B93" s="119" t="s">
        <v>15</v>
      </c>
    </row>
    <row r="94" spans="1:6" ht="14.4" thickBot="1" x14ac:dyDescent="0.35"/>
    <row r="95" spans="1:6" ht="13.5" customHeight="1" thickBot="1" x14ac:dyDescent="0.35">
      <c r="A95" s="126" t="s">
        <v>31</v>
      </c>
      <c r="B95" s="126" t="s">
        <v>96</v>
      </c>
      <c r="C95" s="127"/>
      <c r="D95" s="128"/>
      <c r="E95" s="129"/>
      <c r="F95" s="144" t="s">
        <v>427</v>
      </c>
    </row>
    <row r="96" spans="1:6" ht="14.4" thickBot="1" x14ac:dyDescent="0.35">
      <c r="A96" s="126" t="s">
        <v>95</v>
      </c>
      <c r="B96" s="127" t="s">
        <v>423</v>
      </c>
      <c r="C96" s="128" t="s">
        <v>422</v>
      </c>
      <c r="D96" s="128" t="s">
        <v>424</v>
      </c>
      <c r="E96" s="129" t="s">
        <v>426</v>
      </c>
      <c r="F96" s="145"/>
    </row>
    <row r="97" spans="1:6" x14ac:dyDescent="0.3">
      <c r="A97" s="130" t="s">
        <v>6</v>
      </c>
      <c r="B97" s="120">
        <v>1470250.13</v>
      </c>
      <c r="C97" s="121">
        <v>1974000</v>
      </c>
      <c r="D97" s="121">
        <v>1823000</v>
      </c>
      <c r="E97" s="122">
        <v>1858000</v>
      </c>
      <c r="F97" s="115">
        <v>-116000</v>
      </c>
    </row>
    <row r="98" spans="1:6" x14ac:dyDescent="0.3">
      <c r="A98" s="131" t="s">
        <v>7</v>
      </c>
      <c r="B98" s="123">
        <v>-603693</v>
      </c>
      <c r="C98" s="140">
        <v>-805000</v>
      </c>
      <c r="D98" s="140">
        <v>-603000</v>
      </c>
      <c r="E98" s="115">
        <v>-603000</v>
      </c>
      <c r="F98" s="115">
        <v>202000</v>
      </c>
    </row>
    <row r="99" spans="1:6" x14ac:dyDescent="0.3">
      <c r="A99" s="131" t="s">
        <v>27</v>
      </c>
      <c r="B99" s="123">
        <v>309610.46999999997</v>
      </c>
      <c r="C99" s="140">
        <v>412000</v>
      </c>
      <c r="D99" s="140">
        <v>325000</v>
      </c>
      <c r="E99" s="115">
        <v>343000</v>
      </c>
      <c r="F99" s="115">
        <v>-69000</v>
      </c>
    </row>
    <row r="100" spans="1:6" x14ac:dyDescent="0.3">
      <c r="A100" s="132" t="s">
        <v>28</v>
      </c>
      <c r="B100" s="124">
        <v>1176167.5999999999</v>
      </c>
      <c r="C100" s="141">
        <v>1581000</v>
      </c>
      <c r="D100" s="141">
        <v>1545000</v>
      </c>
      <c r="E100" s="116">
        <v>1598000</v>
      </c>
      <c r="F100" s="116">
        <v>17000</v>
      </c>
    </row>
    <row r="101" spans="1:6" x14ac:dyDescent="0.3">
      <c r="A101" s="131" t="s">
        <v>8</v>
      </c>
      <c r="B101" s="123">
        <v>10023</v>
      </c>
      <c r="C101" s="140">
        <v>12800</v>
      </c>
      <c r="D101" s="140">
        <v>10100</v>
      </c>
      <c r="E101" s="115">
        <v>10700</v>
      </c>
      <c r="F101" s="115">
        <v>-2100</v>
      </c>
    </row>
    <row r="102" spans="1:6" ht="14.4" thickBot="1" x14ac:dyDescent="0.35">
      <c r="A102" s="133" t="s">
        <v>29</v>
      </c>
      <c r="B102" s="125">
        <v>117.34686221690112</v>
      </c>
      <c r="C102" s="117">
        <v>123.515625</v>
      </c>
      <c r="D102" s="117">
        <v>152.97029702970298</v>
      </c>
      <c r="E102" s="118">
        <v>149.34579439252337</v>
      </c>
      <c r="F102" s="118">
        <v>25.830169392523374</v>
      </c>
    </row>
    <row r="104" spans="1:6" ht="14.4" thickBot="1" x14ac:dyDescent="0.35"/>
    <row r="105" spans="1:6" ht="14.4" thickBot="1" x14ac:dyDescent="0.35">
      <c r="A105" s="142" t="s">
        <v>1</v>
      </c>
      <c r="B105" s="119" t="s">
        <v>9</v>
      </c>
    </row>
    <row r="106" spans="1:6" ht="14.4" thickBot="1" x14ac:dyDescent="0.35">
      <c r="A106" s="142" t="s">
        <v>0</v>
      </c>
      <c r="B106" s="119" t="s">
        <v>16</v>
      </c>
    </row>
    <row r="107" spans="1:6" ht="14.4" thickBot="1" x14ac:dyDescent="0.35"/>
    <row r="108" spans="1:6" ht="13.5" customHeight="1" thickBot="1" x14ac:dyDescent="0.35">
      <c r="A108" s="126" t="s">
        <v>31</v>
      </c>
      <c r="B108" s="126" t="s">
        <v>96</v>
      </c>
      <c r="C108" s="127"/>
      <c r="D108" s="128"/>
      <c r="E108" s="129"/>
      <c r="F108" s="144" t="s">
        <v>427</v>
      </c>
    </row>
    <row r="109" spans="1:6" ht="14.4" thickBot="1" x14ac:dyDescent="0.35">
      <c r="A109" s="126" t="s">
        <v>95</v>
      </c>
      <c r="B109" s="127" t="s">
        <v>423</v>
      </c>
      <c r="C109" s="128" t="s">
        <v>422</v>
      </c>
      <c r="D109" s="128" t="s">
        <v>424</v>
      </c>
      <c r="E109" s="129" t="s">
        <v>426</v>
      </c>
      <c r="F109" s="145"/>
    </row>
    <row r="110" spans="1:6" x14ac:dyDescent="0.3">
      <c r="A110" s="130" t="s">
        <v>6</v>
      </c>
      <c r="B110" s="120">
        <v>441665.45</v>
      </c>
      <c r="C110" s="121">
        <v>453000</v>
      </c>
      <c r="D110" s="121">
        <v>517000</v>
      </c>
      <c r="E110" s="122">
        <v>570000</v>
      </c>
      <c r="F110" s="115">
        <v>117000</v>
      </c>
    </row>
    <row r="111" spans="1:6" x14ac:dyDescent="0.3">
      <c r="A111" s="131" t="s">
        <v>7</v>
      </c>
      <c r="B111" s="123">
        <v>-134706</v>
      </c>
      <c r="C111" s="140">
        <v>-129000</v>
      </c>
      <c r="D111" s="140">
        <v>-150000</v>
      </c>
      <c r="E111" s="115">
        <v>-163000</v>
      </c>
      <c r="F111" s="115">
        <v>-34000</v>
      </c>
    </row>
    <row r="112" spans="1:6" x14ac:dyDescent="0.3">
      <c r="A112" s="131" t="s">
        <v>27</v>
      </c>
      <c r="B112" s="123">
        <v>84916.61</v>
      </c>
      <c r="C112" s="140">
        <v>84000</v>
      </c>
      <c r="D112" s="140">
        <v>100000</v>
      </c>
      <c r="E112" s="115">
        <v>104000</v>
      </c>
      <c r="F112" s="115">
        <v>20000</v>
      </c>
    </row>
    <row r="113" spans="1:6" x14ac:dyDescent="0.3">
      <c r="A113" s="132" t="s">
        <v>28</v>
      </c>
      <c r="B113" s="124">
        <v>391876.06</v>
      </c>
      <c r="C113" s="141">
        <v>408000</v>
      </c>
      <c r="D113" s="141">
        <v>467000</v>
      </c>
      <c r="E113" s="116">
        <v>511000</v>
      </c>
      <c r="F113" s="116">
        <v>103000</v>
      </c>
    </row>
    <row r="114" spans="1:6" x14ac:dyDescent="0.3">
      <c r="A114" s="131" t="s">
        <v>8</v>
      </c>
      <c r="B114" s="123">
        <v>2749</v>
      </c>
      <c r="C114" s="140">
        <v>2600</v>
      </c>
      <c r="D114" s="140">
        <v>3100</v>
      </c>
      <c r="E114" s="115">
        <v>3200</v>
      </c>
      <c r="F114" s="115">
        <v>600</v>
      </c>
    </row>
    <row r="115" spans="1:6" ht="14.4" thickBot="1" x14ac:dyDescent="0.35">
      <c r="A115" s="133" t="s">
        <v>29</v>
      </c>
      <c r="B115" s="125">
        <v>142.55222262640962</v>
      </c>
      <c r="C115" s="117">
        <v>156.92307692307693</v>
      </c>
      <c r="D115" s="117">
        <v>150.64516129032259</v>
      </c>
      <c r="E115" s="118">
        <v>159.6875</v>
      </c>
      <c r="F115" s="118">
        <v>2.764423076923066</v>
      </c>
    </row>
    <row r="117" spans="1:6" ht="14.4" thickBot="1" x14ac:dyDescent="0.35"/>
    <row r="118" spans="1:6" ht="14.4" thickBot="1" x14ac:dyDescent="0.35">
      <c r="A118" s="142" t="s">
        <v>1</v>
      </c>
      <c r="B118" s="119" t="s">
        <v>9</v>
      </c>
    </row>
    <row r="119" spans="1:6" ht="14.4" thickBot="1" x14ac:dyDescent="0.35">
      <c r="A119" s="142" t="s">
        <v>0</v>
      </c>
      <c r="B119" s="119" t="s">
        <v>17</v>
      </c>
    </row>
    <row r="120" spans="1:6" ht="14.4" thickBot="1" x14ac:dyDescent="0.35"/>
    <row r="121" spans="1:6" ht="13.5" customHeight="1" thickBot="1" x14ac:dyDescent="0.35">
      <c r="A121" s="126" t="s">
        <v>31</v>
      </c>
      <c r="B121" s="126" t="s">
        <v>96</v>
      </c>
      <c r="C121" s="127"/>
      <c r="D121" s="128"/>
      <c r="E121" s="129"/>
      <c r="F121" s="144" t="s">
        <v>427</v>
      </c>
    </row>
    <row r="122" spans="1:6" ht="14.4" thickBot="1" x14ac:dyDescent="0.35">
      <c r="A122" s="126" t="s">
        <v>95</v>
      </c>
      <c r="B122" s="127" t="s">
        <v>423</v>
      </c>
      <c r="C122" s="128" t="s">
        <v>422</v>
      </c>
      <c r="D122" s="128" t="s">
        <v>424</v>
      </c>
      <c r="E122" s="129" t="s">
        <v>426</v>
      </c>
      <c r="F122" s="145"/>
    </row>
    <row r="123" spans="1:6" x14ac:dyDescent="0.3">
      <c r="A123" s="130" t="s">
        <v>6</v>
      </c>
      <c r="B123" s="120">
        <v>1071519.8600000001</v>
      </c>
      <c r="C123" s="121">
        <v>2110000</v>
      </c>
      <c r="D123" s="121">
        <v>811000</v>
      </c>
      <c r="E123" s="122">
        <v>902000</v>
      </c>
      <c r="F123" s="115">
        <v>-1208000</v>
      </c>
    </row>
    <row r="124" spans="1:6" x14ac:dyDescent="0.3">
      <c r="A124" s="131" t="s">
        <v>7</v>
      </c>
      <c r="B124" s="123">
        <v>-335053</v>
      </c>
      <c r="C124" s="140">
        <v>-570000</v>
      </c>
      <c r="D124" s="140">
        <v>-257000</v>
      </c>
      <c r="E124" s="115">
        <v>-293000</v>
      </c>
      <c r="F124" s="115">
        <v>277000</v>
      </c>
    </row>
    <row r="125" spans="1:6" x14ac:dyDescent="0.3">
      <c r="A125" s="131" t="s">
        <v>27</v>
      </c>
      <c r="B125" s="123">
        <v>196614.85</v>
      </c>
      <c r="C125" s="140">
        <v>383000</v>
      </c>
      <c r="D125" s="140">
        <v>148000</v>
      </c>
      <c r="E125" s="115">
        <v>156000</v>
      </c>
      <c r="F125" s="115">
        <v>-227000</v>
      </c>
    </row>
    <row r="126" spans="1:6" x14ac:dyDescent="0.3">
      <c r="A126" s="132" t="s">
        <v>28</v>
      </c>
      <c r="B126" s="124">
        <v>933081.71000000008</v>
      </c>
      <c r="C126" s="141">
        <v>1923000</v>
      </c>
      <c r="D126" s="141">
        <v>702000</v>
      </c>
      <c r="E126" s="116">
        <v>765000</v>
      </c>
      <c r="F126" s="116">
        <v>-1158000</v>
      </c>
    </row>
    <row r="127" spans="1:6" x14ac:dyDescent="0.3">
      <c r="A127" s="131" t="s">
        <v>8</v>
      </c>
      <c r="B127" s="123">
        <v>6365</v>
      </c>
      <c r="C127" s="140">
        <v>11900</v>
      </c>
      <c r="D127" s="140">
        <v>4600</v>
      </c>
      <c r="E127" s="115">
        <v>4900</v>
      </c>
      <c r="F127" s="115">
        <v>-7000</v>
      </c>
    </row>
    <row r="128" spans="1:6" ht="14.4" thickBot="1" x14ac:dyDescent="0.35">
      <c r="A128" s="133" t="s">
        <v>29</v>
      </c>
      <c r="B128" s="125">
        <v>146.59571249018069</v>
      </c>
      <c r="C128" s="117">
        <v>161.59663865546219</v>
      </c>
      <c r="D128" s="117">
        <v>152.60869565217391</v>
      </c>
      <c r="E128" s="118">
        <v>156.12244897959184</v>
      </c>
      <c r="F128" s="118">
        <v>-5.474189675870349</v>
      </c>
    </row>
    <row r="130" spans="1:6" ht="14.4" thickBot="1" x14ac:dyDescent="0.35"/>
    <row r="131" spans="1:6" ht="14.4" thickBot="1" x14ac:dyDescent="0.35">
      <c r="A131" s="142" t="s">
        <v>1</v>
      </c>
      <c r="B131" s="119" t="s">
        <v>9</v>
      </c>
    </row>
    <row r="132" spans="1:6" ht="14.4" thickBot="1" x14ac:dyDescent="0.35">
      <c r="A132" s="142" t="s">
        <v>0</v>
      </c>
      <c r="B132" s="119" t="s">
        <v>18</v>
      </c>
    </row>
    <row r="133" spans="1:6" ht="14.4" thickBot="1" x14ac:dyDescent="0.35"/>
    <row r="134" spans="1:6" ht="13.5" customHeight="1" thickBot="1" x14ac:dyDescent="0.35">
      <c r="A134" s="126" t="s">
        <v>31</v>
      </c>
      <c r="B134" s="126" t="s">
        <v>96</v>
      </c>
      <c r="C134" s="127"/>
      <c r="D134" s="128"/>
      <c r="E134" s="129"/>
      <c r="F134" s="144" t="s">
        <v>427</v>
      </c>
    </row>
    <row r="135" spans="1:6" ht="14.4" thickBot="1" x14ac:dyDescent="0.35">
      <c r="A135" s="126" t="s">
        <v>95</v>
      </c>
      <c r="B135" s="127" t="s">
        <v>423</v>
      </c>
      <c r="C135" s="128" t="s">
        <v>422</v>
      </c>
      <c r="D135" s="128" t="s">
        <v>424</v>
      </c>
      <c r="E135" s="129" t="s">
        <v>426</v>
      </c>
      <c r="F135" s="145"/>
    </row>
    <row r="136" spans="1:6" x14ac:dyDescent="0.3">
      <c r="A136" s="130" t="s">
        <v>6</v>
      </c>
      <c r="B136" s="120">
        <v>1691353.39</v>
      </c>
      <c r="C136" s="121">
        <v>2420000</v>
      </c>
      <c r="D136" s="121">
        <v>1848000</v>
      </c>
      <c r="E136" s="122">
        <v>1897000</v>
      </c>
      <c r="F136" s="115">
        <v>-523000</v>
      </c>
    </row>
    <row r="137" spans="1:6" x14ac:dyDescent="0.3">
      <c r="A137" s="131" t="s">
        <v>7</v>
      </c>
      <c r="B137" s="123">
        <v>-812150</v>
      </c>
      <c r="C137" s="140">
        <v>-1157000</v>
      </c>
      <c r="D137" s="140">
        <v>-766000</v>
      </c>
      <c r="E137" s="115">
        <v>-825000</v>
      </c>
      <c r="F137" s="115">
        <v>332000</v>
      </c>
    </row>
    <row r="138" spans="1:6" x14ac:dyDescent="0.3">
      <c r="A138" s="131" t="s">
        <v>27</v>
      </c>
      <c r="B138" s="123">
        <v>309085.34000000003</v>
      </c>
      <c r="C138" s="140">
        <v>425000</v>
      </c>
      <c r="D138" s="140">
        <v>322000</v>
      </c>
      <c r="E138" s="115">
        <v>323000</v>
      </c>
      <c r="F138" s="115">
        <v>-102000</v>
      </c>
    </row>
    <row r="139" spans="1:6" x14ac:dyDescent="0.3">
      <c r="A139" s="132" t="s">
        <v>28</v>
      </c>
      <c r="B139" s="124">
        <v>1188288.73</v>
      </c>
      <c r="C139" s="141">
        <v>1688000</v>
      </c>
      <c r="D139" s="141">
        <v>1404000</v>
      </c>
      <c r="E139" s="116">
        <v>1395000</v>
      </c>
      <c r="F139" s="116">
        <v>-293000</v>
      </c>
    </row>
    <row r="140" spans="1:6" x14ac:dyDescent="0.3">
      <c r="A140" s="131" t="s">
        <v>8</v>
      </c>
      <c r="B140" s="123">
        <v>10006</v>
      </c>
      <c r="C140" s="140">
        <v>13200</v>
      </c>
      <c r="D140" s="140">
        <v>10000</v>
      </c>
      <c r="E140" s="115">
        <v>10100</v>
      </c>
      <c r="F140" s="115">
        <v>-3100</v>
      </c>
    </row>
    <row r="141" spans="1:6" ht="14.4" thickBot="1" x14ac:dyDescent="0.35">
      <c r="A141" s="133" t="s">
        <v>29</v>
      </c>
      <c r="B141" s="125">
        <v>118.75761842894264</v>
      </c>
      <c r="C141" s="117">
        <v>127.87878787878788</v>
      </c>
      <c r="D141" s="117">
        <v>140.4</v>
      </c>
      <c r="E141" s="118">
        <v>138.11881188118812</v>
      </c>
      <c r="F141" s="118">
        <v>10.240024002400247</v>
      </c>
    </row>
    <row r="143" spans="1:6" ht="14.4" thickBot="1" x14ac:dyDescent="0.35"/>
    <row r="144" spans="1:6" ht="14.4" thickBot="1" x14ac:dyDescent="0.35">
      <c r="A144" s="142" t="s">
        <v>1</v>
      </c>
      <c r="B144" s="119" t="s">
        <v>9</v>
      </c>
    </row>
    <row r="145" spans="1:6" ht="14.4" thickBot="1" x14ac:dyDescent="0.35">
      <c r="A145" s="142" t="s">
        <v>0</v>
      </c>
      <c r="B145" s="119" t="s">
        <v>19</v>
      </c>
    </row>
    <row r="146" spans="1:6" ht="14.4" thickBot="1" x14ac:dyDescent="0.35"/>
    <row r="147" spans="1:6" ht="13.5" customHeight="1" thickBot="1" x14ac:dyDescent="0.35">
      <c r="A147" s="126" t="s">
        <v>31</v>
      </c>
      <c r="B147" s="126" t="s">
        <v>96</v>
      </c>
      <c r="C147" s="127"/>
      <c r="D147" s="128"/>
      <c r="E147" s="129"/>
      <c r="F147" s="144" t="s">
        <v>427</v>
      </c>
    </row>
    <row r="148" spans="1:6" ht="14.4" thickBot="1" x14ac:dyDescent="0.35">
      <c r="A148" s="126" t="s">
        <v>95</v>
      </c>
      <c r="B148" s="127" t="s">
        <v>423</v>
      </c>
      <c r="C148" s="128" t="s">
        <v>422</v>
      </c>
      <c r="D148" s="128" t="s">
        <v>424</v>
      </c>
      <c r="E148" s="129" t="s">
        <v>426</v>
      </c>
      <c r="F148" s="145"/>
    </row>
    <row r="149" spans="1:6" x14ac:dyDescent="0.3">
      <c r="A149" s="130" t="s">
        <v>6</v>
      </c>
      <c r="B149" s="120">
        <v>1059880.6499999999</v>
      </c>
      <c r="C149" s="121">
        <v>1639000</v>
      </c>
      <c r="D149" s="121">
        <v>571000</v>
      </c>
      <c r="E149" s="122">
        <v>782000</v>
      </c>
      <c r="F149" s="115">
        <v>-857000</v>
      </c>
    </row>
    <row r="150" spans="1:6" x14ac:dyDescent="0.3">
      <c r="A150" s="131" t="s">
        <v>7</v>
      </c>
      <c r="B150" s="123">
        <v>-535027</v>
      </c>
      <c r="C150" s="140">
        <v>-867000</v>
      </c>
      <c r="D150" s="140">
        <v>-294000</v>
      </c>
      <c r="E150" s="115">
        <v>-405000</v>
      </c>
      <c r="F150" s="115">
        <v>462000</v>
      </c>
    </row>
    <row r="151" spans="1:6" x14ac:dyDescent="0.3">
      <c r="A151" s="131" t="s">
        <v>27</v>
      </c>
      <c r="B151" s="123">
        <v>186143.14</v>
      </c>
      <c r="C151" s="140">
        <v>306000</v>
      </c>
      <c r="D151" s="140">
        <v>109000</v>
      </c>
      <c r="E151" s="115">
        <v>148000</v>
      </c>
      <c r="F151" s="115">
        <v>-158000</v>
      </c>
    </row>
    <row r="152" spans="1:6" x14ac:dyDescent="0.3">
      <c r="A152" s="132" t="s">
        <v>28</v>
      </c>
      <c r="B152" s="124">
        <v>710996.78999999992</v>
      </c>
      <c r="C152" s="141">
        <v>1078000</v>
      </c>
      <c r="D152" s="141">
        <v>386000</v>
      </c>
      <c r="E152" s="116">
        <v>525000</v>
      </c>
      <c r="F152" s="116">
        <v>-553000</v>
      </c>
    </row>
    <row r="153" spans="1:6" x14ac:dyDescent="0.3">
      <c r="A153" s="131" t="s">
        <v>8</v>
      </c>
      <c r="B153" s="123">
        <v>6026</v>
      </c>
      <c r="C153" s="140">
        <v>9500</v>
      </c>
      <c r="D153" s="140">
        <v>3400</v>
      </c>
      <c r="E153" s="115">
        <v>4600</v>
      </c>
      <c r="F153" s="115">
        <v>-4900</v>
      </c>
    </row>
    <row r="154" spans="1:6" ht="14.4" thickBot="1" x14ac:dyDescent="0.35">
      <c r="A154" s="133" t="s">
        <v>29</v>
      </c>
      <c r="B154" s="125">
        <v>117.98818287421173</v>
      </c>
      <c r="C154" s="117">
        <v>113.47368421052632</v>
      </c>
      <c r="D154" s="117">
        <v>113.52941176470588</v>
      </c>
      <c r="E154" s="118">
        <v>114.1304347826087</v>
      </c>
      <c r="F154" s="118">
        <v>0.65675057208238741</v>
      </c>
    </row>
    <row r="156" spans="1:6" ht="14.4" thickBot="1" x14ac:dyDescent="0.35"/>
    <row r="157" spans="1:6" ht="14.4" thickBot="1" x14ac:dyDescent="0.35">
      <c r="A157" s="142" t="s">
        <v>1</v>
      </c>
      <c r="B157" s="119" t="s">
        <v>9</v>
      </c>
    </row>
    <row r="158" spans="1:6" ht="14.4" thickBot="1" x14ac:dyDescent="0.35">
      <c r="A158" s="142" t="s">
        <v>0</v>
      </c>
      <c r="B158" s="119" t="s">
        <v>20</v>
      </c>
    </row>
    <row r="159" spans="1:6" ht="14.4" thickBot="1" x14ac:dyDescent="0.35"/>
    <row r="160" spans="1:6" ht="13.5" customHeight="1" thickBot="1" x14ac:dyDescent="0.35">
      <c r="A160" s="126" t="s">
        <v>31</v>
      </c>
      <c r="B160" s="126" t="s">
        <v>96</v>
      </c>
      <c r="C160" s="127"/>
      <c r="D160" s="128"/>
      <c r="E160" s="129"/>
      <c r="F160" s="144" t="s">
        <v>427</v>
      </c>
    </row>
    <row r="161" spans="1:6" ht="14.4" thickBot="1" x14ac:dyDescent="0.35">
      <c r="A161" s="126" t="s">
        <v>95</v>
      </c>
      <c r="B161" s="127" t="s">
        <v>423</v>
      </c>
      <c r="C161" s="128" t="s">
        <v>422</v>
      </c>
      <c r="D161" s="128" t="s">
        <v>424</v>
      </c>
      <c r="E161" s="129" t="s">
        <v>426</v>
      </c>
      <c r="F161" s="145"/>
    </row>
    <row r="162" spans="1:6" x14ac:dyDescent="0.3">
      <c r="A162" s="130" t="s">
        <v>6</v>
      </c>
      <c r="B162" s="120">
        <v>2690910.37</v>
      </c>
      <c r="C162" s="121">
        <v>3854000</v>
      </c>
      <c r="D162" s="121">
        <v>2423000</v>
      </c>
      <c r="E162" s="122">
        <v>2748000</v>
      </c>
      <c r="F162" s="115">
        <v>-1106000</v>
      </c>
    </row>
    <row r="163" spans="1:6" x14ac:dyDescent="0.3">
      <c r="A163" s="131" t="s">
        <v>7</v>
      </c>
      <c r="B163" s="123">
        <v>-1068271</v>
      </c>
      <c r="C163" s="140">
        <v>-1309000</v>
      </c>
      <c r="D163" s="140">
        <v>-977000</v>
      </c>
      <c r="E163" s="115">
        <v>-1093000</v>
      </c>
      <c r="F163" s="115">
        <v>216000</v>
      </c>
    </row>
    <row r="164" spans="1:6" x14ac:dyDescent="0.3">
      <c r="A164" s="131" t="s">
        <v>27</v>
      </c>
      <c r="B164" s="123">
        <v>576561.85</v>
      </c>
      <c r="C164" s="140">
        <v>791000</v>
      </c>
      <c r="D164" s="140">
        <v>550000</v>
      </c>
      <c r="E164" s="115">
        <v>575000</v>
      </c>
      <c r="F164" s="115">
        <v>-216000</v>
      </c>
    </row>
    <row r="165" spans="1:6" x14ac:dyDescent="0.3">
      <c r="A165" s="132" t="s">
        <v>28</v>
      </c>
      <c r="B165" s="124">
        <v>2199201.2200000002</v>
      </c>
      <c r="C165" s="141">
        <v>3336000</v>
      </c>
      <c r="D165" s="141">
        <v>1996000</v>
      </c>
      <c r="E165" s="116">
        <v>2230000</v>
      </c>
      <c r="F165" s="116">
        <v>-1106000</v>
      </c>
    </row>
    <row r="166" spans="1:6" x14ac:dyDescent="0.3">
      <c r="A166" s="131" t="s">
        <v>8</v>
      </c>
      <c r="B166" s="123">
        <v>18665</v>
      </c>
      <c r="C166" s="140">
        <v>24600</v>
      </c>
      <c r="D166" s="140">
        <v>17100</v>
      </c>
      <c r="E166" s="115">
        <v>17900</v>
      </c>
      <c r="F166" s="115">
        <v>-6700</v>
      </c>
    </row>
    <row r="167" spans="1:6" ht="14.4" thickBot="1" x14ac:dyDescent="0.35">
      <c r="A167" s="133" t="s">
        <v>29</v>
      </c>
      <c r="B167" s="125">
        <v>117.82487114920976</v>
      </c>
      <c r="C167" s="117">
        <v>135.60975609756099</v>
      </c>
      <c r="D167" s="117">
        <v>116.72514619883042</v>
      </c>
      <c r="E167" s="118">
        <v>124.58100558659218</v>
      </c>
      <c r="F167" s="118">
        <v>-11.028750510968806</v>
      </c>
    </row>
    <row r="169" spans="1:6" ht="14.4" thickBot="1" x14ac:dyDescent="0.35"/>
    <row r="170" spans="1:6" ht="14.4" thickBot="1" x14ac:dyDescent="0.35">
      <c r="A170" s="142" t="s">
        <v>1</v>
      </c>
      <c r="B170" s="119" t="s">
        <v>9</v>
      </c>
    </row>
    <row r="171" spans="1:6" ht="14.4" thickBot="1" x14ac:dyDescent="0.35">
      <c r="A171" s="142" t="s">
        <v>0</v>
      </c>
      <c r="B171" s="119" t="s">
        <v>21</v>
      </c>
    </row>
    <row r="172" spans="1:6" ht="14.4" thickBot="1" x14ac:dyDescent="0.35"/>
    <row r="173" spans="1:6" ht="13.5" customHeight="1" thickBot="1" x14ac:dyDescent="0.35">
      <c r="A173" s="126" t="s">
        <v>31</v>
      </c>
      <c r="B173" s="126" t="s">
        <v>96</v>
      </c>
      <c r="C173" s="127"/>
      <c r="D173" s="128"/>
      <c r="E173" s="129"/>
      <c r="F173" s="144" t="s">
        <v>427</v>
      </c>
    </row>
    <row r="174" spans="1:6" ht="14.4" thickBot="1" x14ac:dyDescent="0.35">
      <c r="A174" s="126" t="s">
        <v>95</v>
      </c>
      <c r="B174" s="127" t="s">
        <v>423</v>
      </c>
      <c r="C174" s="128" t="s">
        <v>422</v>
      </c>
      <c r="D174" s="128" t="s">
        <v>424</v>
      </c>
      <c r="E174" s="129" t="s">
        <v>426</v>
      </c>
      <c r="F174" s="145"/>
    </row>
    <row r="175" spans="1:6" x14ac:dyDescent="0.3">
      <c r="A175" s="130" t="s">
        <v>6</v>
      </c>
      <c r="B175" s="120">
        <v>267940.05</v>
      </c>
      <c r="C175" s="121">
        <v>252000</v>
      </c>
      <c r="D175" s="121">
        <v>303000</v>
      </c>
      <c r="E175" s="122">
        <v>412000</v>
      </c>
      <c r="F175" s="115">
        <v>160000</v>
      </c>
    </row>
    <row r="176" spans="1:6" x14ac:dyDescent="0.3">
      <c r="A176" s="131" t="s">
        <v>7</v>
      </c>
      <c r="B176" s="123">
        <v>-110197</v>
      </c>
      <c r="C176" s="140">
        <v>-120000</v>
      </c>
      <c r="D176" s="140">
        <v>-108000</v>
      </c>
      <c r="E176" s="115">
        <v>-133000</v>
      </c>
      <c r="F176" s="115">
        <v>-13000</v>
      </c>
    </row>
    <row r="177" spans="1:6" x14ac:dyDescent="0.3">
      <c r="A177" s="131" t="s">
        <v>27</v>
      </c>
      <c r="B177" s="123">
        <v>51524.52</v>
      </c>
      <c r="C177" s="140">
        <v>51000</v>
      </c>
      <c r="D177" s="140">
        <v>55000</v>
      </c>
      <c r="E177" s="115">
        <v>63000</v>
      </c>
      <c r="F177" s="115">
        <v>12000</v>
      </c>
    </row>
    <row r="178" spans="1:6" x14ac:dyDescent="0.3">
      <c r="A178" s="132" t="s">
        <v>28</v>
      </c>
      <c r="B178" s="124">
        <v>209267.56999999998</v>
      </c>
      <c r="C178" s="141">
        <v>183000</v>
      </c>
      <c r="D178" s="141">
        <v>250000</v>
      </c>
      <c r="E178" s="116">
        <v>342000</v>
      </c>
      <c r="F178" s="116">
        <v>159000</v>
      </c>
    </row>
    <row r="179" spans="1:6" x14ac:dyDescent="0.3">
      <c r="A179" s="131" t="s">
        <v>8</v>
      </c>
      <c r="B179" s="123">
        <v>1668</v>
      </c>
      <c r="C179" s="140">
        <v>1600</v>
      </c>
      <c r="D179" s="140">
        <v>1700</v>
      </c>
      <c r="E179" s="115">
        <v>2000</v>
      </c>
      <c r="F179" s="115">
        <v>400</v>
      </c>
    </row>
    <row r="180" spans="1:6" ht="14.4" thickBot="1" x14ac:dyDescent="0.35">
      <c r="A180" s="133" t="s">
        <v>29</v>
      </c>
      <c r="B180" s="125">
        <v>125.46017386091125</v>
      </c>
      <c r="C180" s="117">
        <v>114.375</v>
      </c>
      <c r="D180" s="117">
        <v>147.05882352941177</v>
      </c>
      <c r="E180" s="118">
        <v>171</v>
      </c>
      <c r="F180" s="118">
        <v>56.625</v>
      </c>
    </row>
    <row r="182" spans="1:6" ht="14.4" thickBot="1" x14ac:dyDescent="0.35"/>
    <row r="183" spans="1:6" ht="14.4" thickBot="1" x14ac:dyDescent="0.35">
      <c r="A183" s="142" t="s">
        <v>1</v>
      </c>
      <c r="B183" s="119" t="s">
        <v>9</v>
      </c>
    </row>
    <row r="184" spans="1:6" ht="14.4" thickBot="1" x14ac:dyDescent="0.35">
      <c r="A184" s="142" t="s">
        <v>0</v>
      </c>
      <c r="B184" s="119" t="s">
        <v>22</v>
      </c>
    </row>
    <row r="185" spans="1:6" ht="14.4" thickBot="1" x14ac:dyDescent="0.35"/>
    <row r="186" spans="1:6" ht="13.5" customHeight="1" thickBot="1" x14ac:dyDescent="0.35">
      <c r="A186" s="126" t="s">
        <v>31</v>
      </c>
      <c r="B186" s="126" t="s">
        <v>96</v>
      </c>
      <c r="C186" s="127"/>
      <c r="D186" s="128"/>
      <c r="E186" s="129"/>
      <c r="F186" s="144" t="s">
        <v>427</v>
      </c>
    </row>
    <row r="187" spans="1:6" ht="14.4" thickBot="1" x14ac:dyDescent="0.35">
      <c r="A187" s="126" t="s">
        <v>95</v>
      </c>
      <c r="B187" s="127" t="s">
        <v>423</v>
      </c>
      <c r="C187" s="128" t="s">
        <v>422</v>
      </c>
      <c r="D187" s="128" t="s">
        <v>424</v>
      </c>
      <c r="E187" s="129" t="s">
        <v>426</v>
      </c>
      <c r="F187" s="145"/>
    </row>
    <row r="188" spans="1:6" x14ac:dyDescent="0.3">
      <c r="A188" s="130" t="s">
        <v>6</v>
      </c>
      <c r="B188" s="120">
        <v>514337.42</v>
      </c>
      <c r="C188" s="121">
        <v>560000</v>
      </c>
      <c r="D188" s="121">
        <v>713000</v>
      </c>
      <c r="E188" s="122">
        <v>690000</v>
      </c>
      <c r="F188" s="115">
        <v>130000</v>
      </c>
    </row>
    <row r="189" spans="1:6" x14ac:dyDescent="0.3">
      <c r="A189" s="131" t="s">
        <v>7</v>
      </c>
      <c r="B189" s="123">
        <v>-166233</v>
      </c>
      <c r="C189" s="140">
        <v>-198000</v>
      </c>
      <c r="D189" s="140">
        <v>-197000</v>
      </c>
      <c r="E189" s="115">
        <v>-193000</v>
      </c>
      <c r="F189" s="115">
        <v>5000</v>
      </c>
    </row>
    <row r="190" spans="1:6" x14ac:dyDescent="0.3">
      <c r="A190" s="131" t="s">
        <v>27</v>
      </c>
      <c r="B190" s="123">
        <v>87356.92</v>
      </c>
      <c r="C190" s="140">
        <v>109000</v>
      </c>
      <c r="D190" s="140">
        <v>103000</v>
      </c>
      <c r="E190" s="115">
        <v>95000</v>
      </c>
      <c r="F190" s="115">
        <v>-14000</v>
      </c>
    </row>
    <row r="191" spans="1:6" x14ac:dyDescent="0.3">
      <c r="A191" s="132" t="s">
        <v>28</v>
      </c>
      <c r="B191" s="124">
        <v>435461.33999999997</v>
      </c>
      <c r="C191" s="141">
        <v>471000</v>
      </c>
      <c r="D191" s="141">
        <v>619000</v>
      </c>
      <c r="E191" s="116">
        <v>592000</v>
      </c>
      <c r="F191" s="116">
        <v>121000</v>
      </c>
    </row>
    <row r="192" spans="1:6" x14ac:dyDescent="0.3">
      <c r="A192" s="131" t="s">
        <v>8</v>
      </c>
      <c r="B192" s="123">
        <v>2828</v>
      </c>
      <c r="C192" s="140">
        <v>3400</v>
      </c>
      <c r="D192" s="140">
        <v>3200</v>
      </c>
      <c r="E192" s="115">
        <v>3000</v>
      </c>
      <c r="F192" s="115">
        <v>-400</v>
      </c>
    </row>
    <row r="193" spans="1:6" ht="14.4" thickBot="1" x14ac:dyDescent="0.35">
      <c r="A193" s="133" t="s">
        <v>29</v>
      </c>
      <c r="B193" s="125">
        <v>153.98208628005656</v>
      </c>
      <c r="C193" s="117">
        <v>138.52941176470588</v>
      </c>
      <c r="D193" s="117">
        <v>193.4375</v>
      </c>
      <c r="E193" s="118">
        <v>197.33333333333334</v>
      </c>
      <c r="F193" s="118">
        <v>58.803921568627459</v>
      </c>
    </row>
    <row r="195" spans="1:6" ht="14.4" thickBot="1" x14ac:dyDescent="0.35"/>
    <row r="196" spans="1:6" ht="14.4" thickBot="1" x14ac:dyDescent="0.35">
      <c r="A196" s="142" t="s">
        <v>1</v>
      </c>
      <c r="B196" s="119" t="s">
        <v>9</v>
      </c>
    </row>
    <row r="197" spans="1:6" ht="14.4" thickBot="1" x14ac:dyDescent="0.35">
      <c r="A197" s="142" t="s">
        <v>0</v>
      </c>
      <c r="B197" s="119" t="s">
        <v>23</v>
      </c>
    </row>
    <row r="198" spans="1:6" ht="14.4" thickBot="1" x14ac:dyDescent="0.35"/>
    <row r="199" spans="1:6" ht="13.5" customHeight="1" thickBot="1" x14ac:dyDescent="0.35">
      <c r="A199" s="126" t="s">
        <v>31</v>
      </c>
      <c r="B199" s="126" t="s">
        <v>96</v>
      </c>
      <c r="C199" s="127"/>
      <c r="D199" s="128"/>
      <c r="E199" s="129"/>
      <c r="F199" s="144" t="s">
        <v>427</v>
      </c>
    </row>
    <row r="200" spans="1:6" ht="14.4" thickBot="1" x14ac:dyDescent="0.35">
      <c r="A200" s="126" t="s">
        <v>95</v>
      </c>
      <c r="B200" s="127" t="s">
        <v>423</v>
      </c>
      <c r="C200" s="128" t="s">
        <v>422</v>
      </c>
      <c r="D200" s="128" t="s">
        <v>424</v>
      </c>
      <c r="E200" s="129" t="s">
        <v>426</v>
      </c>
      <c r="F200" s="145"/>
    </row>
    <row r="201" spans="1:6" x14ac:dyDescent="0.3">
      <c r="A201" s="130" t="s">
        <v>6</v>
      </c>
      <c r="B201" s="120">
        <v>2763832.83</v>
      </c>
      <c r="C201" s="121">
        <v>3588000</v>
      </c>
      <c r="D201" s="121">
        <v>3248000</v>
      </c>
      <c r="E201" s="122">
        <v>3161000</v>
      </c>
      <c r="F201" s="115">
        <v>-427000</v>
      </c>
    </row>
    <row r="202" spans="1:6" x14ac:dyDescent="0.3">
      <c r="A202" s="131" t="s">
        <v>7</v>
      </c>
      <c r="B202" s="123">
        <v>-940044</v>
      </c>
      <c r="C202" s="140">
        <v>-1034000</v>
      </c>
      <c r="D202" s="140">
        <v>-1132000</v>
      </c>
      <c r="E202" s="115">
        <v>-1065000</v>
      </c>
      <c r="F202" s="115">
        <v>-31000</v>
      </c>
    </row>
    <row r="203" spans="1:6" x14ac:dyDescent="0.3">
      <c r="A203" s="131" t="s">
        <v>27</v>
      </c>
      <c r="B203" s="123">
        <v>471350.51</v>
      </c>
      <c r="C203" s="140">
        <v>621000</v>
      </c>
      <c r="D203" s="140">
        <v>544000</v>
      </c>
      <c r="E203" s="115">
        <v>522000</v>
      </c>
      <c r="F203" s="115">
        <v>-99000</v>
      </c>
    </row>
    <row r="204" spans="1:6" x14ac:dyDescent="0.3">
      <c r="A204" s="132" t="s">
        <v>28</v>
      </c>
      <c r="B204" s="124">
        <v>2295139.34</v>
      </c>
      <c r="C204" s="141">
        <v>3175000</v>
      </c>
      <c r="D204" s="141">
        <v>2660000</v>
      </c>
      <c r="E204" s="116">
        <v>2618000</v>
      </c>
      <c r="F204" s="116">
        <v>-557000</v>
      </c>
    </row>
    <row r="205" spans="1:6" x14ac:dyDescent="0.3">
      <c r="A205" s="131" t="s">
        <v>8</v>
      </c>
      <c r="B205" s="123">
        <v>15259</v>
      </c>
      <c r="C205" s="140">
        <v>19300</v>
      </c>
      <c r="D205" s="140">
        <v>16900</v>
      </c>
      <c r="E205" s="115">
        <v>16200</v>
      </c>
      <c r="F205" s="115">
        <v>-3100</v>
      </c>
    </row>
    <row r="206" spans="1:6" ht="14.4" thickBot="1" x14ac:dyDescent="0.35">
      <c r="A206" s="133" t="s">
        <v>29</v>
      </c>
      <c r="B206" s="125">
        <v>150.4121724883675</v>
      </c>
      <c r="C206" s="117">
        <v>164.50777202072538</v>
      </c>
      <c r="D206" s="117">
        <v>157.39644970414201</v>
      </c>
      <c r="E206" s="118">
        <v>161.60493827160494</v>
      </c>
      <c r="F206" s="118">
        <v>-2.9028337491204468</v>
      </c>
    </row>
    <row r="208" spans="1:6" ht="14.4" thickBot="1" x14ac:dyDescent="0.35"/>
    <row r="209" spans="1:6" ht="14.4" thickBot="1" x14ac:dyDescent="0.35">
      <c r="A209" s="142" t="s">
        <v>1</v>
      </c>
      <c r="B209" s="119" t="s">
        <v>9</v>
      </c>
    </row>
    <row r="210" spans="1:6" ht="14.4" thickBot="1" x14ac:dyDescent="0.35">
      <c r="A210" s="142" t="s">
        <v>0</v>
      </c>
      <c r="B210" s="119" t="s">
        <v>24</v>
      </c>
    </row>
    <row r="211" spans="1:6" ht="14.4" thickBot="1" x14ac:dyDescent="0.35"/>
    <row r="212" spans="1:6" ht="13.5" customHeight="1" thickBot="1" x14ac:dyDescent="0.35">
      <c r="A212" s="126" t="s">
        <v>31</v>
      </c>
      <c r="B212" s="126" t="s">
        <v>96</v>
      </c>
      <c r="C212" s="127"/>
      <c r="D212" s="128"/>
      <c r="E212" s="129"/>
      <c r="F212" s="144" t="s">
        <v>427</v>
      </c>
    </row>
    <row r="213" spans="1:6" ht="14.4" thickBot="1" x14ac:dyDescent="0.35">
      <c r="A213" s="126" t="s">
        <v>95</v>
      </c>
      <c r="B213" s="127" t="s">
        <v>423</v>
      </c>
      <c r="C213" s="128" t="s">
        <v>422</v>
      </c>
      <c r="D213" s="128" t="s">
        <v>424</v>
      </c>
      <c r="E213" s="129" t="s">
        <v>426</v>
      </c>
      <c r="F213" s="145"/>
    </row>
    <row r="214" spans="1:6" x14ac:dyDescent="0.3">
      <c r="A214" s="130" t="s">
        <v>6</v>
      </c>
      <c r="B214" s="120">
        <v>584004.39</v>
      </c>
      <c r="C214" s="121">
        <v>832000</v>
      </c>
      <c r="D214" s="121">
        <v>822000</v>
      </c>
      <c r="E214" s="122">
        <v>782000</v>
      </c>
      <c r="F214" s="115">
        <v>-50000</v>
      </c>
    </row>
    <row r="215" spans="1:6" x14ac:dyDescent="0.3">
      <c r="A215" s="131" t="s">
        <v>7</v>
      </c>
      <c r="B215" s="123">
        <v>-327507</v>
      </c>
      <c r="C215" s="140">
        <v>-584000</v>
      </c>
      <c r="D215" s="140">
        <v>-382000</v>
      </c>
      <c r="E215" s="115">
        <v>-353000</v>
      </c>
      <c r="F215" s="115">
        <v>231000</v>
      </c>
    </row>
    <row r="216" spans="1:6" x14ac:dyDescent="0.3">
      <c r="A216" s="131" t="s">
        <v>27</v>
      </c>
      <c r="B216" s="123">
        <v>110277.3</v>
      </c>
      <c r="C216" s="140">
        <v>148000</v>
      </c>
      <c r="D216" s="140">
        <v>161000</v>
      </c>
      <c r="E216" s="115">
        <v>153000</v>
      </c>
      <c r="F216" s="115">
        <v>5000</v>
      </c>
    </row>
    <row r="217" spans="1:6" x14ac:dyDescent="0.3">
      <c r="A217" s="132" t="s">
        <v>28</v>
      </c>
      <c r="B217" s="124">
        <v>366774.69</v>
      </c>
      <c r="C217" s="141">
        <v>396000</v>
      </c>
      <c r="D217" s="141">
        <v>601000</v>
      </c>
      <c r="E217" s="116">
        <v>582000</v>
      </c>
      <c r="F217" s="116">
        <v>186000</v>
      </c>
    </row>
    <row r="218" spans="1:6" x14ac:dyDescent="0.3">
      <c r="A218" s="131" t="s">
        <v>8</v>
      </c>
      <c r="B218" s="123">
        <v>3570</v>
      </c>
      <c r="C218" s="140">
        <v>4600</v>
      </c>
      <c r="D218" s="140">
        <v>5000</v>
      </c>
      <c r="E218" s="115">
        <v>4800</v>
      </c>
      <c r="F218" s="115">
        <v>200</v>
      </c>
    </row>
    <row r="219" spans="1:6" ht="14.4" thickBot="1" x14ac:dyDescent="0.35">
      <c r="A219" s="133" t="s">
        <v>29</v>
      </c>
      <c r="B219" s="125">
        <v>102.73800840336135</v>
      </c>
      <c r="C219" s="117">
        <v>86.086956521739125</v>
      </c>
      <c r="D219" s="117">
        <v>120.2</v>
      </c>
      <c r="E219" s="118">
        <v>121.25</v>
      </c>
      <c r="F219" s="118">
        <v>35.163043478260875</v>
      </c>
    </row>
    <row r="221" spans="1:6" ht="14.4" thickBot="1" x14ac:dyDescent="0.35"/>
    <row r="222" spans="1:6" ht="14.4" thickBot="1" x14ac:dyDescent="0.35">
      <c r="A222" s="142" t="s">
        <v>1</v>
      </c>
      <c r="B222" s="119" t="s">
        <v>9</v>
      </c>
    </row>
    <row r="223" spans="1:6" ht="14.4" thickBot="1" x14ac:dyDescent="0.35">
      <c r="A223" s="142" t="s">
        <v>0</v>
      </c>
      <c r="B223" s="119" t="s">
        <v>25</v>
      </c>
    </row>
    <row r="224" spans="1:6" ht="14.4" thickBot="1" x14ac:dyDescent="0.35"/>
    <row r="225" spans="1:6" ht="13.5" customHeight="1" thickBot="1" x14ac:dyDescent="0.35">
      <c r="A225" s="126" t="s">
        <v>31</v>
      </c>
      <c r="B225" s="126" t="s">
        <v>96</v>
      </c>
      <c r="C225" s="127"/>
      <c r="D225" s="128"/>
      <c r="E225" s="129"/>
      <c r="F225" s="144" t="s">
        <v>427</v>
      </c>
    </row>
    <row r="226" spans="1:6" ht="14.4" thickBot="1" x14ac:dyDescent="0.35">
      <c r="A226" s="126" t="s">
        <v>95</v>
      </c>
      <c r="B226" s="127" t="s">
        <v>423</v>
      </c>
      <c r="C226" s="128" t="s">
        <v>422</v>
      </c>
      <c r="D226" s="128" t="s">
        <v>424</v>
      </c>
      <c r="E226" s="129" t="s">
        <v>426</v>
      </c>
      <c r="F226" s="145"/>
    </row>
    <row r="227" spans="1:6" x14ac:dyDescent="0.3">
      <c r="A227" s="130" t="s">
        <v>6</v>
      </c>
      <c r="B227" s="120">
        <v>1041524.66</v>
      </c>
      <c r="C227" s="121">
        <v>1309000</v>
      </c>
      <c r="D227" s="121">
        <v>1397000</v>
      </c>
      <c r="E227" s="122">
        <v>1382000</v>
      </c>
      <c r="F227" s="115">
        <v>73000</v>
      </c>
    </row>
    <row r="228" spans="1:6" x14ac:dyDescent="0.3">
      <c r="A228" s="131" t="s">
        <v>7</v>
      </c>
      <c r="B228" s="123">
        <v>-371090</v>
      </c>
      <c r="C228" s="140">
        <v>-356000</v>
      </c>
      <c r="D228" s="140">
        <v>-499000</v>
      </c>
      <c r="E228" s="115">
        <v>-505000</v>
      </c>
      <c r="F228" s="115">
        <v>-149000</v>
      </c>
    </row>
    <row r="229" spans="1:6" x14ac:dyDescent="0.3">
      <c r="A229" s="131" t="s">
        <v>27</v>
      </c>
      <c r="B229" s="123">
        <v>228709.56</v>
      </c>
      <c r="C229" s="140">
        <v>264000</v>
      </c>
      <c r="D229" s="140">
        <v>241000</v>
      </c>
      <c r="E229" s="115">
        <v>236000</v>
      </c>
      <c r="F229" s="115">
        <v>-28000</v>
      </c>
    </row>
    <row r="230" spans="1:6" x14ac:dyDescent="0.3">
      <c r="A230" s="132" t="s">
        <v>28</v>
      </c>
      <c r="B230" s="124">
        <v>899144.22</v>
      </c>
      <c r="C230" s="141">
        <v>1217000</v>
      </c>
      <c r="D230" s="141">
        <v>1139000</v>
      </c>
      <c r="E230" s="116">
        <v>1113000</v>
      </c>
      <c r="F230" s="116">
        <v>-104000</v>
      </c>
    </row>
    <row r="231" spans="1:6" x14ac:dyDescent="0.3">
      <c r="A231" s="131" t="s">
        <v>8</v>
      </c>
      <c r="B231" s="123">
        <v>7404</v>
      </c>
      <c r="C231" s="140">
        <v>8200</v>
      </c>
      <c r="D231" s="140">
        <v>7500</v>
      </c>
      <c r="E231" s="115">
        <v>7400</v>
      </c>
      <c r="F231" s="115">
        <v>-800</v>
      </c>
    </row>
    <row r="232" spans="1:6" ht="14.4" thickBot="1" x14ac:dyDescent="0.35">
      <c r="A232" s="133" t="s">
        <v>29</v>
      </c>
      <c r="B232" s="125">
        <v>121.4403322528363</v>
      </c>
      <c r="C232" s="117">
        <v>148.41463414634146</v>
      </c>
      <c r="D232" s="117">
        <v>151.86666666666667</v>
      </c>
      <c r="E232" s="118">
        <v>150.40540540540542</v>
      </c>
      <c r="F232" s="118">
        <v>1.9907712590639619</v>
      </c>
    </row>
  </sheetData>
  <mergeCells count="18">
    <mergeCell ref="F69:F70"/>
    <mergeCell ref="F4:F5"/>
    <mergeCell ref="F17:F18"/>
    <mergeCell ref="F30:F31"/>
    <mergeCell ref="F43:F44"/>
    <mergeCell ref="F56:F57"/>
    <mergeCell ref="F225:F226"/>
    <mergeCell ref="F82:F83"/>
    <mergeCell ref="F95:F96"/>
    <mergeCell ref="F108:F109"/>
    <mergeCell ref="F121:F122"/>
    <mergeCell ref="F134:F135"/>
    <mergeCell ref="F147:F148"/>
    <mergeCell ref="F160:F161"/>
    <mergeCell ref="F173:F174"/>
    <mergeCell ref="F186:F187"/>
    <mergeCell ref="F199:F200"/>
    <mergeCell ref="F212:F2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6DCB-1DBE-4EF6-9371-1B02DDF72B7C}">
  <dimension ref="A1:F232"/>
  <sheetViews>
    <sheetView workbookViewId="0">
      <selection activeCell="K24" sqref="K24"/>
    </sheetView>
  </sheetViews>
  <sheetFormatPr defaultColWidth="9.109375" defaultRowHeight="13.8" x14ac:dyDescent="0.3"/>
  <cols>
    <col min="1" max="1" width="23.33203125" style="114" bestFit="1" customWidth="1"/>
    <col min="2" max="2" width="17.6640625" style="114" bestFit="1" customWidth="1"/>
    <col min="3" max="3" width="11" style="114" bestFit="1" customWidth="1"/>
    <col min="4" max="5" width="10" style="114" bestFit="1" customWidth="1"/>
    <col min="6" max="6" width="10.5546875" style="114" bestFit="1" customWidth="1"/>
    <col min="7" max="16384" width="9.109375" style="114"/>
  </cols>
  <sheetData>
    <row r="1" spans="1:6" ht="14.4" thickBot="1" x14ac:dyDescent="0.35">
      <c r="A1" s="142" t="s">
        <v>1</v>
      </c>
      <c r="B1" s="119" t="s">
        <v>35</v>
      </c>
    </row>
    <row r="2" spans="1:6" ht="14.4" thickBot="1" x14ac:dyDescent="0.35">
      <c r="A2" s="142" t="s">
        <v>0</v>
      </c>
      <c r="B2" s="119" t="s">
        <v>2</v>
      </c>
    </row>
    <row r="3" spans="1:6" ht="14.4" thickBot="1" x14ac:dyDescent="0.35"/>
    <row r="4" spans="1:6" ht="15" customHeight="1" thickBot="1" x14ac:dyDescent="0.35">
      <c r="A4" s="126" t="s">
        <v>31</v>
      </c>
      <c r="B4" s="126" t="s">
        <v>96</v>
      </c>
      <c r="C4" s="127"/>
      <c r="D4" s="128"/>
      <c r="E4" s="129"/>
      <c r="F4" s="144" t="s">
        <v>427</v>
      </c>
    </row>
    <row r="5" spans="1:6" ht="14.4" thickBot="1" x14ac:dyDescent="0.35">
      <c r="A5" s="126" t="s">
        <v>95</v>
      </c>
      <c r="B5" s="127" t="s">
        <v>423</v>
      </c>
      <c r="C5" s="128" t="s">
        <v>422</v>
      </c>
      <c r="D5" s="128" t="s">
        <v>424</v>
      </c>
      <c r="E5" s="129" t="s">
        <v>426</v>
      </c>
      <c r="F5" s="145"/>
    </row>
    <row r="6" spans="1:6" x14ac:dyDescent="0.3">
      <c r="A6" s="130" t="s">
        <v>6</v>
      </c>
      <c r="B6" s="120">
        <v>171730.17</v>
      </c>
      <c r="C6" s="121">
        <v>190000</v>
      </c>
      <c r="D6" s="121">
        <v>196000</v>
      </c>
      <c r="E6" s="122">
        <v>187000</v>
      </c>
      <c r="F6" s="115">
        <v>-3000</v>
      </c>
    </row>
    <row r="7" spans="1:6" x14ac:dyDescent="0.3">
      <c r="A7" s="131" t="s">
        <v>7</v>
      </c>
      <c r="B7" s="123">
        <v>-33722</v>
      </c>
      <c r="C7" s="140">
        <v>-39000</v>
      </c>
      <c r="D7" s="140">
        <v>-43000</v>
      </c>
      <c r="E7" s="115">
        <v>-19000</v>
      </c>
      <c r="F7" s="115">
        <v>20000</v>
      </c>
    </row>
    <row r="8" spans="1:6" x14ac:dyDescent="0.3">
      <c r="A8" s="131" t="s">
        <v>27</v>
      </c>
      <c r="B8" s="123">
        <v>39662.76</v>
      </c>
      <c r="C8" s="140">
        <v>45000</v>
      </c>
      <c r="D8" s="140">
        <v>55000</v>
      </c>
      <c r="E8" s="115">
        <v>51000</v>
      </c>
      <c r="F8" s="115">
        <v>6000</v>
      </c>
    </row>
    <row r="9" spans="1:6" x14ac:dyDescent="0.3">
      <c r="A9" s="132" t="s">
        <v>28</v>
      </c>
      <c r="B9" s="124">
        <v>177670.93000000002</v>
      </c>
      <c r="C9" s="141">
        <v>196000</v>
      </c>
      <c r="D9" s="141">
        <v>208000</v>
      </c>
      <c r="E9" s="116">
        <v>219000</v>
      </c>
      <c r="F9" s="116">
        <v>23000</v>
      </c>
    </row>
    <row r="10" spans="1:6" x14ac:dyDescent="0.3">
      <c r="A10" s="131" t="s">
        <v>8</v>
      </c>
      <c r="B10" s="123">
        <v>1284</v>
      </c>
      <c r="C10" s="140">
        <v>1400</v>
      </c>
      <c r="D10" s="140">
        <v>1700</v>
      </c>
      <c r="E10" s="115">
        <v>1600</v>
      </c>
      <c r="F10" s="115">
        <v>200</v>
      </c>
    </row>
    <row r="11" spans="1:6" ht="14.4" thickBot="1" x14ac:dyDescent="0.35">
      <c r="A11" s="133" t="s">
        <v>29</v>
      </c>
      <c r="B11" s="125">
        <v>138.37299844236762</v>
      </c>
      <c r="C11" s="117">
        <v>140</v>
      </c>
      <c r="D11" s="117">
        <v>122.35294117647059</v>
      </c>
      <c r="E11" s="118">
        <v>136.875</v>
      </c>
      <c r="F11" s="118">
        <v>-3.125</v>
      </c>
    </row>
    <row r="12" spans="1:6" ht="14.4" x14ac:dyDescent="0.3">
      <c r="A12"/>
      <c r="B12"/>
      <c r="C12"/>
      <c r="D12"/>
      <c r="E12"/>
    </row>
    <row r="13" spans="1:6" ht="14.4" thickBot="1" x14ac:dyDescent="0.35"/>
    <row r="14" spans="1:6" ht="14.4" thickBot="1" x14ac:dyDescent="0.35">
      <c r="A14" s="142" t="s">
        <v>1</v>
      </c>
      <c r="B14" s="119" t="s">
        <v>35</v>
      </c>
    </row>
    <row r="15" spans="1:6" ht="14.4" thickBot="1" x14ac:dyDescent="0.35">
      <c r="A15" s="142" t="s">
        <v>0</v>
      </c>
      <c r="B15" s="119" t="s">
        <v>4</v>
      </c>
    </row>
    <row r="16" spans="1:6" ht="14.4" thickBot="1" x14ac:dyDescent="0.35"/>
    <row r="17" spans="1:6" ht="13.5" customHeight="1" thickBot="1" x14ac:dyDescent="0.35">
      <c r="A17" s="126" t="s">
        <v>31</v>
      </c>
      <c r="B17" s="126" t="s">
        <v>96</v>
      </c>
      <c r="C17" s="127"/>
      <c r="D17" s="128"/>
      <c r="E17" s="129"/>
      <c r="F17" s="144" t="s">
        <v>427</v>
      </c>
    </row>
    <row r="18" spans="1:6" ht="14.4" thickBot="1" x14ac:dyDescent="0.35">
      <c r="A18" s="126" t="s">
        <v>95</v>
      </c>
      <c r="B18" s="127" t="s">
        <v>423</v>
      </c>
      <c r="C18" s="128" t="s">
        <v>422</v>
      </c>
      <c r="D18" s="128" t="s">
        <v>424</v>
      </c>
      <c r="E18" s="129" t="s">
        <v>426</v>
      </c>
      <c r="F18" s="145"/>
    </row>
    <row r="19" spans="1:6" x14ac:dyDescent="0.3">
      <c r="A19" s="130" t="s">
        <v>6</v>
      </c>
      <c r="B19" s="120">
        <v>83909.84</v>
      </c>
      <c r="C19" s="121">
        <v>0</v>
      </c>
      <c r="D19" s="121">
        <v>437000</v>
      </c>
      <c r="E19" s="122">
        <v>349000</v>
      </c>
      <c r="F19" s="115">
        <v>349000</v>
      </c>
    </row>
    <row r="20" spans="1:6" x14ac:dyDescent="0.3">
      <c r="A20" s="131" t="s">
        <v>7</v>
      </c>
      <c r="B20" s="123">
        <v>-19340</v>
      </c>
      <c r="C20" s="140">
        <v>0</v>
      </c>
      <c r="D20" s="140">
        <v>-88000</v>
      </c>
      <c r="E20" s="115">
        <v>-52000</v>
      </c>
      <c r="F20" s="115">
        <v>-52000</v>
      </c>
    </row>
    <row r="21" spans="1:6" x14ac:dyDescent="0.3">
      <c r="A21" s="131" t="s">
        <v>27</v>
      </c>
      <c r="B21" s="123">
        <v>13035.58</v>
      </c>
      <c r="C21" s="140">
        <v>0</v>
      </c>
      <c r="D21" s="140">
        <v>77000</v>
      </c>
      <c r="E21" s="115">
        <v>66000</v>
      </c>
      <c r="F21" s="115">
        <v>66000</v>
      </c>
    </row>
    <row r="22" spans="1:6" x14ac:dyDescent="0.3">
      <c r="A22" s="132" t="s">
        <v>28</v>
      </c>
      <c r="B22" s="124">
        <v>77605.42</v>
      </c>
      <c r="C22" s="141">
        <v>0</v>
      </c>
      <c r="D22" s="141">
        <v>426000</v>
      </c>
      <c r="E22" s="116">
        <v>363000</v>
      </c>
      <c r="F22" s="116">
        <v>363000</v>
      </c>
    </row>
    <row r="23" spans="1:6" x14ac:dyDescent="0.3">
      <c r="A23" s="131" t="s">
        <v>8</v>
      </c>
      <c r="B23" s="123">
        <v>422</v>
      </c>
      <c r="C23" s="140">
        <v>0</v>
      </c>
      <c r="D23" s="140">
        <v>2400</v>
      </c>
      <c r="E23" s="115">
        <v>2000</v>
      </c>
      <c r="F23" s="115">
        <v>2000</v>
      </c>
    </row>
    <row r="24" spans="1:6" ht="14.4" thickBot="1" x14ac:dyDescent="0.35">
      <c r="A24" s="133" t="s">
        <v>29</v>
      </c>
      <c r="B24" s="125">
        <v>183.89909952606635</v>
      </c>
      <c r="C24" s="117"/>
      <c r="D24" s="117">
        <v>177.5</v>
      </c>
      <c r="E24" s="118">
        <v>181.5</v>
      </c>
      <c r="F24" s="118">
        <v>181.5</v>
      </c>
    </row>
    <row r="26" spans="1:6" ht="14.4" thickBot="1" x14ac:dyDescent="0.35"/>
    <row r="27" spans="1:6" ht="14.4" thickBot="1" x14ac:dyDescent="0.35">
      <c r="A27" s="142" t="s">
        <v>1</v>
      </c>
      <c r="B27" s="119" t="s">
        <v>35</v>
      </c>
    </row>
    <row r="28" spans="1:6" ht="14.4" thickBot="1" x14ac:dyDescent="0.35">
      <c r="A28" s="142" t="s">
        <v>0</v>
      </c>
      <c r="B28" s="119" t="s">
        <v>32</v>
      </c>
    </row>
    <row r="29" spans="1:6" ht="14.4" thickBot="1" x14ac:dyDescent="0.35"/>
    <row r="30" spans="1:6" ht="13.5" customHeight="1" thickBot="1" x14ac:dyDescent="0.35">
      <c r="A30" s="126" t="s">
        <v>31</v>
      </c>
      <c r="B30" s="126" t="s">
        <v>96</v>
      </c>
      <c r="C30" s="127"/>
      <c r="D30" s="128"/>
      <c r="E30" s="129"/>
      <c r="F30" s="144" t="s">
        <v>427</v>
      </c>
    </row>
    <row r="31" spans="1:6" ht="14.4" thickBot="1" x14ac:dyDescent="0.35">
      <c r="A31" s="126" t="s">
        <v>95</v>
      </c>
      <c r="B31" s="127" t="s">
        <v>423</v>
      </c>
      <c r="C31" s="128" t="s">
        <v>422</v>
      </c>
      <c r="D31" s="128" t="s">
        <v>424</v>
      </c>
      <c r="E31" s="129" t="s">
        <v>426</v>
      </c>
      <c r="F31" s="145"/>
    </row>
    <row r="32" spans="1:6" x14ac:dyDescent="0.3">
      <c r="A32" s="130" t="s">
        <v>6</v>
      </c>
      <c r="B32" s="120">
        <v>24990.97</v>
      </c>
      <c r="C32" s="121">
        <v>42000</v>
      </c>
      <c r="D32" s="121">
        <v>273000</v>
      </c>
      <c r="E32" s="122">
        <v>237000</v>
      </c>
      <c r="F32" s="115">
        <v>195000</v>
      </c>
    </row>
    <row r="33" spans="1:6" x14ac:dyDescent="0.3">
      <c r="A33" s="131" t="s">
        <v>7</v>
      </c>
      <c r="B33" s="123">
        <v>-5611</v>
      </c>
      <c r="C33" s="140">
        <v>-9000</v>
      </c>
      <c r="D33" s="140">
        <v>-40000</v>
      </c>
      <c r="E33" s="115">
        <v>-30000</v>
      </c>
      <c r="F33" s="115">
        <v>-21000</v>
      </c>
    </row>
    <row r="34" spans="1:6" x14ac:dyDescent="0.3">
      <c r="A34" s="131" t="s">
        <v>27</v>
      </c>
      <c r="B34" s="123">
        <v>6919.36</v>
      </c>
      <c r="C34" s="140">
        <v>10000</v>
      </c>
      <c r="D34" s="140">
        <v>58000</v>
      </c>
      <c r="E34" s="115">
        <v>52000</v>
      </c>
      <c r="F34" s="115">
        <v>42000</v>
      </c>
    </row>
    <row r="35" spans="1:6" x14ac:dyDescent="0.3">
      <c r="A35" s="132" t="s">
        <v>28</v>
      </c>
      <c r="B35" s="124">
        <v>26299.33</v>
      </c>
      <c r="C35" s="141">
        <v>43000</v>
      </c>
      <c r="D35" s="141">
        <v>291000</v>
      </c>
      <c r="E35" s="116">
        <v>259000</v>
      </c>
      <c r="F35" s="116">
        <v>216000</v>
      </c>
    </row>
    <row r="36" spans="1:6" x14ac:dyDescent="0.3">
      <c r="A36" s="131" t="s">
        <v>8</v>
      </c>
      <c r="B36" s="123">
        <v>224</v>
      </c>
      <c r="C36" s="140">
        <v>300</v>
      </c>
      <c r="D36" s="140">
        <v>1800</v>
      </c>
      <c r="E36" s="115">
        <v>1600</v>
      </c>
      <c r="F36" s="115">
        <v>1300</v>
      </c>
    </row>
    <row r="37" spans="1:6" ht="14.4" thickBot="1" x14ac:dyDescent="0.35">
      <c r="A37" s="133" t="s">
        <v>29</v>
      </c>
      <c r="B37" s="125">
        <v>117.40772321428572</v>
      </c>
      <c r="C37" s="117">
        <v>143</v>
      </c>
      <c r="D37" s="117">
        <v>161.66666666666666</v>
      </c>
      <c r="E37" s="118">
        <v>161.875</v>
      </c>
      <c r="F37" s="118">
        <v>18.875</v>
      </c>
    </row>
    <row r="39" spans="1:6" ht="14.4" thickBot="1" x14ac:dyDescent="0.35"/>
    <row r="40" spans="1:6" ht="14.4" thickBot="1" x14ac:dyDescent="0.35">
      <c r="A40" s="142" t="s">
        <v>1</v>
      </c>
      <c r="B40" s="119" t="s">
        <v>35</v>
      </c>
    </row>
    <row r="41" spans="1:6" ht="14.4" thickBot="1" x14ac:dyDescent="0.35">
      <c r="A41" s="142" t="s">
        <v>0</v>
      </c>
      <c r="B41" s="119" t="s">
        <v>11</v>
      </c>
    </row>
    <row r="42" spans="1:6" ht="14.4" thickBot="1" x14ac:dyDescent="0.35"/>
    <row r="43" spans="1:6" ht="13.5" customHeight="1" thickBot="1" x14ac:dyDescent="0.35">
      <c r="A43" s="126" t="s">
        <v>31</v>
      </c>
      <c r="B43" s="126" t="s">
        <v>96</v>
      </c>
      <c r="C43" s="127"/>
      <c r="D43" s="128"/>
      <c r="E43" s="129"/>
      <c r="F43" s="144" t="s">
        <v>427</v>
      </c>
    </row>
    <row r="44" spans="1:6" ht="14.4" thickBot="1" x14ac:dyDescent="0.35">
      <c r="A44" s="126" t="s">
        <v>95</v>
      </c>
      <c r="B44" s="127" t="s">
        <v>423</v>
      </c>
      <c r="C44" s="128" t="s">
        <v>422</v>
      </c>
      <c r="D44" s="128" t="s">
        <v>424</v>
      </c>
      <c r="E44" s="129" t="s">
        <v>426</v>
      </c>
      <c r="F44" s="145"/>
    </row>
    <row r="45" spans="1:6" x14ac:dyDescent="0.3">
      <c r="A45" s="130" t="s">
        <v>6</v>
      </c>
      <c r="B45" s="120">
        <v>57867.16</v>
      </c>
      <c r="C45" s="121">
        <v>28000</v>
      </c>
      <c r="D45" s="121">
        <v>158000</v>
      </c>
      <c r="E45" s="122">
        <v>305000</v>
      </c>
      <c r="F45" s="115">
        <v>277000</v>
      </c>
    </row>
    <row r="46" spans="1:6" x14ac:dyDescent="0.3">
      <c r="A46" s="131" t="s">
        <v>7</v>
      </c>
      <c r="B46" s="123">
        <v>-12894</v>
      </c>
      <c r="C46" s="140">
        <v>-6000</v>
      </c>
      <c r="D46" s="140">
        <v>-29000</v>
      </c>
      <c r="E46" s="115">
        <v>-43000</v>
      </c>
      <c r="F46" s="115">
        <v>-37000</v>
      </c>
    </row>
    <row r="47" spans="1:6" x14ac:dyDescent="0.3">
      <c r="A47" s="131" t="s">
        <v>27</v>
      </c>
      <c r="B47" s="123">
        <v>11521.97</v>
      </c>
      <c r="C47" s="140">
        <v>6000</v>
      </c>
      <c r="D47" s="140">
        <v>32000</v>
      </c>
      <c r="E47" s="115">
        <v>58000</v>
      </c>
      <c r="F47" s="115">
        <v>52000</v>
      </c>
    </row>
    <row r="48" spans="1:6" x14ac:dyDescent="0.3">
      <c r="A48" s="132" t="s">
        <v>28</v>
      </c>
      <c r="B48" s="124">
        <v>56495.130000000005</v>
      </c>
      <c r="C48" s="141">
        <v>28000</v>
      </c>
      <c r="D48" s="141">
        <v>161000</v>
      </c>
      <c r="E48" s="116">
        <v>320000</v>
      </c>
      <c r="F48" s="116">
        <v>292000</v>
      </c>
    </row>
    <row r="49" spans="1:6" x14ac:dyDescent="0.3">
      <c r="A49" s="131" t="s">
        <v>8</v>
      </c>
      <c r="B49" s="123">
        <v>373</v>
      </c>
      <c r="C49" s="140">
        <v>200</v>
      </c>
      <c r="D49" s="140">
        <v>1000</v>
      </c>
      <c r="E49" s="115">
        <v>1800</v>
      </c>
      <c r="F49" s="115">
        <v>1600</v>
      </c>
    </row>
    <row r="50" spans="1:6" ht="14.4" thickBot="1" x14ac:dyDescent="0.35">
      <c r="A50" s="133" t="s">
        <v>29</v>
      </c>
      <c r="B50" s="125">
        <v>151.46147453083111</v>
      </c>
      <c r="C50" s="117">
        <v>140</v>
      </c>
      <c r="D50" s="117">
        <v>161</v>
      </c>
      <c r="E50" s="118">
        <v>177.77777777777777</v>
      </c>
      <c r="F50" s="118">
        <v>37.777777777777771</v>
      </c>
    </row>
    <row r="52" spans="1:6" ht="14.4" thickBot="1" x14ac:dyDescent="0.35"/>
    <row r="53" spans="1:6" ht="14.4" thickBot="1" x14ac:dyDescent="0.35">
      <c r="A53" s="142" t="s">
        <v>1</v>
      </c>
      <c r="B53" s="119" t="s">
        <v>35</v>
      </c>
    </row>
    <row r="54" spans="1:6" ht="14.4" thickBot="1" x14ac:dyDescent="0.35">
      <c r="A54" s="142" t="s">
        <v>0</v>
      </c>
      <c r="B54" s="119" t="s">
        <v>12</v>
      </c>
    </row>
    <row r="55" spans="1:6" ht="14.4" thickBot="1" x14ac:dyDescent="0.35"/>
    <row r="56" spans="1:6" ht="13.5" customHeight="1" thickBot="1" x14ac:dyDescent="0.35">
      <c r="A56" s="126" t="s">
        <v>31</v>
      </c>
      <c r="B56" s="126" t="s">
        <v>96</v>
      </c>
      <c r="C56" s="127"/>
      <c r="D56" s="128"/>
      <c r="E56" s="129"/>
      <c r="F56" s="144" t="s">
        <v>427</v>
      </c>
    </row>
    <row r="57" spans="1:6" ht="14.4" thickBot="1" x14ac:dyDescent="0.35">
      <c r="A57" s="126" t="s">
        <v>95</v>
      </c>
      <c r="B57" s="127" t="s">
        <v>423</v>
      </c>
      <c r="C57" s="128" t="s">
        <v>422</v>
      </c>
      <c r="D57" s="128" t="s">
        <v>424</v>
      </c>
      <c r="E57" s="129" t="s">
        <v>426</v>
      </c>
      <c r="F57" s="145"/>
    </row>
    <row r="58" spans="1:6" x14ac:dyDescent="0.3">
      <c r="A58" s="130" t="s">
        <v>6</v>
      </c>
      <c r="B58" s="120">
        <v>302029.84999999998</v>
      </c>
      <c r="C58" s="121">
        <v>84000</v>
      </c>
      <c r="D58" s="121">
        <v>969000</v>
      </c>
      <c r="E58" s="122">
        <v>893000</v>
      </c>
      <c r="F58" s="115">
        <v>809000</v>
      </c>
    </row>
    <row r="59" spans="1:6" x14ac:dyDescent="0.3">
      <c r="A59" s="131" t="s">
        <v>7</v>
      </c>
      <c r="B59" s="123">
        <v>-68853</v>
      </c>
      <c r="C59" s="140">
        <v>-17000</v>
      </c>
      <c r="D59" s="140">
        <v>-189000</v>
      </c>
      <c r="E59" s="115">
        <v>-96000</v>
      </c>
      <c r="F59" s="115">
        <v>-79000</v>
      </c>
    </row>
    <row r="60" spans="1:6" x14ac:dyDescent="0.3">
      <c r="A60" s="131" t="s">
        <v>27</v>
      </c>
      <c r="B60" s="123">
        <v>59308.800000000003</v>
      </c>
      <c r="C60" s="140">
        <v>19000</v>
      </c>
      <c r="D60" s="140">
        <v>212000</v>
      </c>
      <c r="E60" s="115">
        <v>191000</v>
      </c>
      <c r="F60" s="115">
        <v>172000</v>
      </c>
    </row>
    <row r="61" spans="1:6" x14ac:dyDescent="0.3">
      <c r="A61" s="132" t="s">
        <v>28</v>
      </c>
      <c r="B61" s="124">
        <v>292485.64999999997</v>
      </c>
      <c r="C61" s="141">
        <v>86000</v>
      </c>
      <c r="D61" s="141">
        <v>992000</v>
      </c>
      <c r="E61" s="116">
        <v>988000</v>
      </c>
      <c r="F61" s="116">
        <v>902000</v>
      </c>
    </row>
    <row r="62" spans="1:6" x14ac:dyDescent="0.3">
      <c r="A62" s="131" t="s">
        <v>8</v>
      </c>
      <c r="B62" s="123">
        <v>1920</v>
      </c>
      <c r="C62" s="140">
        <v>600</v>
      </c>
      <c r="D62" s="140">
        <v>6600</v>
      </c>
      <c r="E62" s="115">
        <v>5900</v>
      </c>
      <c r="F62" s="115">
        <v>5300</v>
      </c>
    </row>
    <row r="63" spans="1:6" ht="14.4" thickBot="1" x14ac:dyDescent="0.35">
      <c r="A63" s="133" t="s">
        <v>29</v>
      </c>
      <c r="B63" s="125">
        <v>152.33627604166665</v>
      </c>
      <c r="C63" s="117">
        <v>143</v>
      </c>
      <c r="D63" s="117">
        <v>150.30303030303031</v>
      </c>
      <c r="E63" s="118">
        <v>167.45762711864407</v>
      </c>
      <c r="F63" s="118">
        <v>24.457627118644069</v>
      </c>
    </row>
    <row r="65" spans="1:6" ht="14.4" thickBot="1" x14ac:dyDescent="0.35"/>
    <row r="66" spans="1:6" ht="14.4" thickBot="1" x14ac:dyDescent="0.35">
      <c r="A66" s="142" t="s">
        <v>1</v>
      </c>
      <c r="B66" s="119" t="s">
        <v>35</v>
      </c>
    </row>
    <row r="67" spans="1:6" ht="14.4" thickBot="1" x14ac:dyDescent="0.35">
      <c r="A67" s="142" t="s">
        <v>0</v>
      </c>
      <c r="B67" s="119" t="s">
        <v>13</v>
      </c>
    </row>
    <row r="68" spans="1:6" ht="14.4" thickBot="1" x14ac:dyDescent="0.35"/>
    <row r="69" spans="1:6" ht="13.5" customHeight="1" thickBot="1" x14ac:dyDescent="0.35">
      <c r="A69" s="126" t="s">
        <v>31</v>
      </c>
      <c r="B69" s="126" t="s">
        <v>96</v>
      </c>
      <c r="C69" s="127"/>
      <c r="D69" s="128"/>
      <c r="E69" s="129"/>
      <c r="F69" s="144" t="s">
        <v>427</v>
      </c>
    </row>
    <row r="70" spans="1:6" ht="14.4" thickBot="1" x14ac:dyDescent="0.35">
      <c r="A70" s="126" t="s">
        <v>95</v>
      </c>
      <c r="B70" s="127" t="s">
        <v>423</v>
      </c>
      <c r="C70" s="128" t="s">
        <v>422</v>
      </c>
      <c r="D70" s="128" t="s">
        <v>424</v>
      </c>
      <c r="E70" s="129" t="s">
        <v>426</v>
      </c>
      <c r="F70" s="145"/>
    </row>
    <row r="71" spans="1:6" x14ac:dyDescent="0.3">
      <c r="A71" s="130" t="s">
        <v>6</v>
      </c>
      <c r="B71" s="120">
        <v>19694.080000000002</v>
      </c>
      <c r="C71" s="121">
        <v>42000</v>
      </c>
      <c r="D71" s="121">
        <v>54000</v>
      </c>
      <c r="E71" s="122">
        <v>59000</v>
      </c>
      <c r="F71" s="115">
        <v>17000</v>
      </c>
    </row>
    <row r="72" spans="1:6" x14ac:dyDescent="0.3">
      <c r="A72" s="131" t="s">
        <v>7</v>
      </c>
      <c r="B72" s="123">
        <v>-4923</v>
      </c>
      <c r="C72" s="140">
        <v>-9000</v>
      </c>
      <c r="D72" s="140">
        <v>-12000</v>
      </c>
      <c r="E72" s="115">
        <v>-8000</v>
      </c>
      <c r="F72" s="115">
        <v>1000</v>
      </c>
    </row>
    <row r="73" spans="1:6" x14ac:dyDescent="0.3">
      <c r="A73" s="131" t="s">
        <v>27</v>
      </c>
      <c r="B73" s="123">
        <v>4849.7299999999996</v>
      </c>
      <c r="C73" s="140">
        <v>10000</v>
      </c>
      <c r="D73" s="140">
        <v>13000</v>
      </c>
      <c r="E73" s="115">
        <v>14000</v>
      </c>
      <c r="F73" s="115">
        <v>4000</v>
      </c>
    </row>
    <row r="74" spans="1:6" x14ac:dyDescent="0.3">
      <c r="A74" s="132" t="s">
        <v>28</v>
      </c>
      <c r="B74" s="124">
        <v>19620.810000000001</v>
      </c>
      <c r="C74" s="141">
        <v>43000</v>
      </c>
      <c r="D74" s="141">
        <v>55000</v>
      </c>
      <c r="E74" s="116">
        <v>65000</v>
      </c>
      <c r="F74" s="116">
        <v>22000</v>
      </c>
    </row>
    <row r="75" spans="1:6" x14ac:dyDescent="0.3">
      <c r="A75" s="131" t="s">
        <v>8</v>
      </c>
      <c r="B75" s="123">
        <v>157</v>
      </c>
      <c r="C75" s="140">
        <v>300</v>
      </c>
      <c r="D75" s="140">
        <v>400</v>
      </c>
      <c r="E75" s="115">
        <v>400</v>
      </c>
      <c r="F75" s="115">
        <v>100</v>
      </c>
    </row>
    <row r="76" spans="1:6" ht="14.4" thickBot="1" x14ac:dyDescent="0.35">
      <c r="A76" s="133" t="s">
        <v>29</v>
      </c>
      <c r="B76" s="125">
        <v>124.97331210191084</v>
      </c>
      <c r="C76" s="117">
        <v>143</v>
      </c>
      <c r="D76" s="117">
        <v>137.5</v>
      </c>
      <c r="E76" s="118">
        <v>162.5</v>
      </c>
      <c r="F76" s="118">
        <v>19.5</v>
      </c>
    </row>
    <row r="78" spans="1:6" ht="14.4" thickBot="1" x14ac:dyDescent="0.35"/>
    <row r="79" spans="1:6" ht="14.4" thickBot="1" x14ac:dyDescent="0.35">
      <c r="A79" s="142" t="s">
        <v>1</v>
      </c>
      <c r="B79" s="119" t="s">
        <v>35</v>
      </c>
    </row>
    <row r="80" spans="1:6" ht="14.4" thickBot="1" x14ac:dyDescent="0.35">
      <c r="A80" s="142" t="s">
        <v>0</v>
      </c>
      <c r="B80" s="119" t="s">
        <v>14</v>
      </c>
    </row>
    <row r="81" spans="1:6" ht="14.4" thickBot="1" x14ac:dyDescent="0.35"/>
    <row r="82" spans="1:6" ht="13.5" customHeight="1" thickBot="1" x14ac:dyDescent="0.35">
      <c r="A82" s="126" t="s">
        <v>31</v>
      </c>
      <c r="B82" s="126" t="s">
        <v>96</v>
      </c>
      <c r="C82" s="127"/>
      <c r="D82" s="128"/>
      <c r="E82" s="129"/>
      <c r="F82" s="144" t="s">
        <v>427</v>
      </c>
    </row>
    <row r="83" spans="1:6" ht="14.4" thickBot="1" x14ac:dyDescent="0.35">
      <c r="A83" s="126" t="s">
        <v>95</v>
      </c>
      <c r="B83" s="127" t="s">
        <v>423</v>
      </c>
      <c r="C83" s="128" t="s">
        <v>422</v>
      </c>
      <c r="D83" s="128" t="s">
        <v>424</v>
      </c>
      <c r="E83" s="129" t="s">
        <v>426</v>
      </c>
      <c r="F83" s="145"/>
    </row>
    <row r="84" spans="1:6" x14ac:dyDescent="0.3">
      <c r="A84" s="130" t="s">
        <v>6</v>
      </c>
      <c r="B84" s="120">
        <v>155995.57999999999</v>
      </c>
      <c r="C84" s="121">
        <v>174000</v>
      </c>
      <c r="D84" s="121">
        <v>91000</v>
      </c>
      <c r="E84" s="122">
        <v>159000</v>
      </c>
      <c r="F84" s="115">
        <v>-15000</v>
      </c>
    </row>
    <row r="85" spans="1:6" x14ac:dyDescent="0.3">
      <c r="A85" s="131" t="s">
        <v>7</v>
      </c>
      <c r="B85" s="123">
        <v>-24082</v>
      </c>
      <c r="C85" s="140">
        <v>-20000</v>
      </c>
      <c r="D85" s="140">
        <v>-17000</v>
      </c>
      <c r="E85" s="115">
        <v>-17000</v>
      </c>
      <c r="F85" s="115">
        <v>3000</v>
      </c>
    </row>
    <row r="86" spans="1:6" x14ac:dyDescent="0.3">
      <c r="A86" s="131" t="s">
        <v>27</v>
      </c>
      <c r="B86" s="123">
        <v>22271.69</v>
      </c>
      <c r="C86" s="140">
        <v>26000</v>
      </c>
      <c r="D86" s="140">
        <v>16000</v>
      </c>
      <c r="E86" s="115">
        <v>29000</v>
      </c>
      <c r="F86" s="115">
        <v>3000</v>
      </c>
    </row>
    <row r="87" spans="1:6" x14ac:dyDescent="0.3">
      <c r="A87" s="132" t="s">
        <v>28</v>
      </c>
      <c r="B87" s="124">
        <v>154185.26999999999</v>
      </c>
      <c r="C87" s="141">
        <v>180000</v>
      </c>
      <c r="D87" s="141">
        <v>90000</v>
      </c>
      <c r="E87" s="116">
        <v>171000</v>
      </c>
      <c r="F87" s="116">
        <v>-9000</v>
      </c>
    </row>
    <row r="88" spans="1:6" x14ac:dyDescent="0.3">
      <c r="A88" s="131" t="s">
        <v>8</v>
      </c>
      <c r="B88" s="123">
        <v>721</v>
      </c>
      <c r="C88" s="140">
        <v>800</v>
      </c>
      <c r="D88" s="140">
        <v>500</v>
      </c>
      <c r="E88" s="115">
        <v>900</v>
      </c>
      <c r="F88" s="115">
        <v>100</v>
      </c>
    </row>
    <row r="89" spans="1:6" ht="14.4" thickBot="1" x14ac:dyDescent="0.35">
      <c r="A89" s="133" t="s">
        <v>29</v>
      </c>
      <c r="B89" s="125">
        <v>213.84919556171982</v>
      </c>
      <c r="C89" s="117">
        <v>225</v>
      </c>
      <c r="D89" s="117">
        <v>180</v>
      </c>
      <c r="E89" s="118">
        <v>190</v>
      </c>
      <c r="F89" s="118">
        <v>-35</v>
      </c>
    </row>
    <row r="91" spans="1:6" ht="14.4" thickBot="1" x14ac:dyDescent="0.35"/>
    <row r="92" spans="1:6" ht="14.4" thickBot="1" x14ac:dyDescent="0.35">
      <c r="A92" s="142" t="s">
        <v>1</v>
      </c>
      <c r="B92" s="119" t="s">
        <v>35</v>
      </c>
    </row>
    <row r="93" spans="1:6" ht="14.4" thickBot="1" x14ac:dyDescent="0.35">
      <c r="A93" s="142" t="s">
        <v>0</v>
      </c>
      <c r="B93" s="119" t="s">
        <v>15</v>
      </c>
    </row>
    <row r="94" spans="1:6" ht="14.4" thickBot="1" x14ac:dyDescent="0.35"/>
    <row r="95" spans="1:6" ht="13.5" customHeight="1" thickBot="1" x14ac:dyDescent="0.35">
      <c r="A95" s="126" t="s">
        <v>31</v>
      </c>
      <c r="B95" s="126" t="s">
        <v>96</v>
      </c>
      <c r="C95" s="127"/>
      <c r="D95" s="128"/>
      <c r="E95" s="129"/>
      <c r="F95" s="144" t="s">
        <v>427</v>
      </c>
    </row>
    <row r="96" spans="1:6" ht="14.4" thickBot="1" x14ac:dyDescent="0.35">
      <c r="A96" s="126" t="s">
        <v>95</v>
      </c>
      <c r="B96" s="127" t="s">
        <v>423</v>
      </c>
      <c r="C96" s="128" t="s">
        <v>422</v>
      </c>
      <c r="D96" s="128" t="s">
        <v>424</v>
      </c>
      <c r="E96" s="129" t="s">
        <v>426</v>
      </c>
      <c r="F96" s="145"/>
    </row>
    <row r="97" spans="1:6" x14ac:dyDescent="0.3">
      <c r="A97" s="130" t="s">
        <v>6</v>
      </c>
      <c r="B97" s="120">
        <v>231438.1</v>
      </c>
      <c r="C97" s="121">
        <v>234000</v>
      </c>
      <c r="D97" s="121">
        <v>224000</v>
      </c>
      <c r="E97" s="122">
        <v>293000</v>
      </c>
      <c r="F97" s="115">
        <v>59000</v>
      </c>
    </row>
    <row r="98" spans="1:6" x14ac:dyDescent="0.3">
      <c r="A98" s="131" t="s">
        <v>7</v>
      </c>
      <c r="B98" s="123">
        <v>-42406</v>
      </c>
      <c r="C98" s="140">
        <v>-35000</v>
      </c>
      <c r="D98" s="140">
        <v>-34000</v>
      </c>
      <c r="E98" s="115">
        <v>-43000</v>
      </c>
      <c r="F98" s="115">
        <v>-8000</v>
      </c>
    </row>
    <row r="99" spans="1:6" x14ac:dyDescent="0.3">
      <c r="A99" s="131" t="s">
        <v>27</v>
      </c>
      <c r="B99" s="123">
        <v>43647.57</v>
      </c>
      <c r="C99" s="140">
        <v>48000</v>
      </c>
      <c r="D99" s="140">
        <v>39000</v>
      </c>
      <c r="E99" s="115">
        <v>53000</v>
      </c>
      <c r="F99" s="115">
        <v>5000</v>
      </c>
    </row>
    <row r="100" spans="1:6" x14ac:dyDescent="0.3">
      <c r="A100" s="132" t="s">
        <v>28</v>
      </c>
      <c r="B100" s="124">
        <v>232679.67</v>
      </c>
      <c r="C100" s="141">
        <v>247000</v>
      </c>
      <c r="D100" s="141">
        <v>229000</v>
      </c>
      <c r="E100" s="116">
        <v>303000</v>
      </c>
      <c r="F100" s="116">
        <v>56000</v>
      </c>
    </row>
    <row r="101" spans="1:6" x14ac:dyDescent="0.3">
      <c r="A101" s="131" t="s">
        <v>8</v>
      </c>
      <c r="B101" s="123">
        <v>1413</v>
      </c>
      <c r="C101" s="140">
        <v>1500</v>
      </c>
      <c r="D101" s="140">
        <v>1200</v>
      </c>
      <c r="E101" s="115">
        <v>1600</v>
      </c>
      <c r="F101" s="115">
        <v>100</v>
      </c>
    </row>
    <row r="102" spans="1:6" ht="14.4" thickBot="1" x14ac:dyDescent="0.35">
      <c r="A102" s="133" t="s">
        <v>29</v>
      </c>
      <c r="B102" s="125">
        <v>164.67067940552019</v>
      </c>
      <c r="C102" s="117">
        <v>165</v>
      </c>
      <c r="D102" s="117">
        <v>190.83333333333334</v>
      </c>
      <c r="E102" s="118">
        <v>189.375</v>
      </c>
      <c r="F102" s="118">
        <v>24.375</v>
      </c>
    </row>
    <row r="104" spans="1:6" ht="14.4" thickBot="1" x14ac:dyDescent="0.35"/>
    <row r="105" spans="1:6" ht="14.4" thickBot="1" x14ac:dyDescent="0.35">
      <c r="A105" s="142" t="s">
        <v>1</v>
      </c>
      <c r="B105" s="119" t="s">
        <v>35</v>
      </c>
    </row>
    <row r="106" spans="1:6" ht="14.4" thickBot="1" x14ac:dyDescent="0.35">
      <c r="A106" s="142" t="s">
        <v>0</v>
      </c>
      <c r="B106" s="119" t="s">
        <v>16</v>
      </c>
    </row>
    <row r="107" spans="1:6" ht="14.4" thickBot="1" x14ac:dyDescent="0.35"/>
    <row r="108" spans="1:6" ht="13.5" customHeight="1" thickBot="1" x14ac:dyDescent="0.35">
      <c r="A108" s="126" t="s">
        <v>31</v>
      </c>
      <c r="B108" s="126" t="s">
        <v>96</v>
      </c>
      <c r="C108" s="127"/>
      <c r="D108" s="128"/>
      <c r="E108" s="129"/>
      <c r="F108" s="144" t="s">
        <v>427</v>
      </c>
    </row>
    <row r="109" spans="1:6" ht="14.4" thickBot="1" x14ac:dyDescent="0.35">
      <c r="A109" s="126" t="s">
        <v>95</v>
      </c>
      <c r="B109" s="127" t="s">
        <v>423</v>
      </c>
      <c r="C109" s="128" t="s">
        <v>422</v>
      </c>
      <c r="D109" s="128" t="s">
        <v>424</v>
      </c>
      <c r="E109" s="129" t="s">
        <v>426</v>
      </c>
      <c r="F109" s="145"/>
    </row>
    <row r="110" spans="1:6" x14ac:dyDescent="0.3">
      <c r="A110" s="130" t="s">
        <v>6</v>
      </c>
      <c r="B110" s="120">
        <v>83540.259999999995</v>
      </c>
      <c r="C110" s="121">
        <v>28000</v>
      </c>
      <c r="D110" s="121">
        <v>217000</v>
      </c>
      <c r="E110" s="122">
        <v>250000</v>
      </c>
      <c r="F110" s="115">
        <v>222000</v>
      </c>
    </row>
    <row r="111" spans="1:6" x14ac:dyDescent="0.3">
      <c r="A111" s="131" t="s">
        <v>7</v>
      </c>
      <c r="B111" s="123">
        <v>-19971</v>
      </c>
      <c r="C111" s="140">
        <v>-6000</v>
      </c>
      <c r="D111" s="140">
        <v>-41000</v>
      </c>
      <c r="E111" s="115">
        <v>-44000</v>
      </c>
      <c r="F111" s="115">
        <v>-38000</v>
      </c>
    </row>
    <row r="112" spans="1:6" x14ac:dyDescent="0.3">
      <c r="A112" s="131" t="s">
        <v>27</v>
      </c>
      <c r="B112" s="123">
        <v>17947.09</v>
      </c>
      <c r="C112" s="140">
        <v>6000</v>
      </c>
      <c r="D112" s="140">
        <v>45000</v>
      </c>
      <c r="E112" s="115">
        <v>58000</v>
      </c>
      <c r="F112" s="115">
        <v>52000</v>
      </c>
    </row>
    <row r="113" spans="1:6" x14ac:dyDescent="0.3">
      <c r="A113" s="132" t="s">
        <v>28</v>
      </c>
      <c r="B113" s="124">
        <v>81516.349999999991</v>
      </c>
      <c r="C113" s="141">
        <v>28000</v>
      </c>
      <c r="D113" s="141">
        <v>221000</v>
      </c>
      <c r="E113" s="116">
        <v>264000</v>
      </c>
      <c r="F113" s="116">
        <v>236000</v>
      </c>
    </row>
    <row r="114" spans="1:6" x14ac:dyDescent="0.3">
      <c r="A114" s="131" t="s">
        <v>8</v>
      </c>
      <c r="B114" s="123">
        <v>581</v>
      </c>
      <c r="C114" s="140">
        <v>200</v>
      </c>
      <c r="D114" s="140">
        <v>1400</v>
      </c>
      <c r="E114" s="115">
        <v>1800</v>
      </c>
      <c r="F114" s="115">
        <v>1600</v>
      </c>
    </row>
    <row r="115" spans="1:6" ht="14.4" thickBot="1" x14ac:dyDescent="0.35">
      <c r="A115" s="133" t="s">
        <v>29</v>
      </c>
      <c r="B115" s="125">
        <v>140.30352839931152</v>
      </c>
      <c r="C115" s="117">
        <v>140</v>
      </c>
      <c r="D115" s="117">
        <v>157.85714285714286</v>
      </c>
      <c r="E115" s="118">
        <v>146.66666666666666</v>
      </c>
      <c r="F115" s="118">
        <v>6.6666666666666572</v>
      </c>
    </row>
    <row r="117" spans="1:6" ht="14.4" thickBot="1" x14ac:dyDescent="0.35"/>
    <row r="118" spans="1:6" ht="14.4" thickBot="1" x14ac:dyDescent="0.35">
      <c r="A118" s="142" t="s">
        <v>1</v>
      </c>
      <c r="B118" s="119" t="s">
        <v>35</v>
      </c>
    </row>
    <row r="119" spans="1:6" ht="14.4" thickBot="1" x14ac:dyDescent="0.35">
      <c r="A119" s="142" t="s">
        <v>0</v>
      </c>
      <c r="B119" s="119" t="s">
        <v>17</v>
      </c>
    </row>
    <row r="120" spans="1:6" ht="14.4" thickBot="1" x14ac:dyDescent="0.35"/>
    <row r="121" spans="1:6" ht="13.5" customHeight="1" thickBot="1" x14ac:dyDescent="0.35">
      <c r="A121" s="126" t="s">
        <v>31</v>
      </c>
      <c r="B121" s="126" t="s">
        <v>96</v>
      </c>
      <c r="C121" s="127"/>
      <c r="D121" s="128"/>
      <c r="E121" s="129"/>
      <c r="F121" s="144" t="s">
        <v>427</v>
      </c>
    </row>
    <row r="122" spans="1:6" ht="14.4" thickBot="1" x14ac:dyDescent="0.35">
      <c r="A122" s="126" t="s">
        <v>95</v>
      </c>
      <c r="B122" s="127" t="s">
        <v>423</v>
      </c>
      <c r="C122" s="128" t="s">
        <v>422</v>
      </c>
      <c r="D122" s="128" t="s">
        <v>424</v>
      </c>
      <c r="E122" s="129" t="s">
        <v>426</v>
      </c>
      <c r="F122" s="145"/>
    </row>
    <row r="123" spans="1:6" x14ac:dyDescent="0.3">
      <c r="A123" s="130" t="s">
        <v>6</v>
      </c>
      <c r="B123" s="120">
        <v>62603.28</v>
      </c>
      <c r="C123" s="121">
        <v>56000</v>
      </c>
      <c r="D123" s="121">
        <v>327000</v>
      </c>
      <c r="E123" s="122">
        <v>206000</v>
      </c>
      <c r="F123" s="115">
        <v>150000</v>
      </c>
    </row>
    <row r="124" spans="1:6" x14ac:dyDescent="0.3">
      <c r="A124" s="131" t="s">
        <v>7</v>
      </c>
      <c r="B124" s="123">
        <v>-14075</v>
      </c>
      <c r="C124" s="140">
        <v>-11000</v>
      </c>
      <c r="D124" s="140">
        <v>-69000</v>
      </c>
      <c r="E124" s="115">
        <v>-33000</v>
      </c>
      <c r="F124" s="115">
        <v>-22000</v>
      </c>
    </row>
    <row r="125" spans="1:6" x14ac:dyDescent="0.3">
      <c r="A125" s="131" t="s">
        <v>27</v>
      </c>
      <c r="B125" s="123">
        <v>14672.75</v>
      </c>
      <c r="C125" s="140">
        <v>13000</v>
      </c>
      <c r="D125" s="140">
        <v>71000</v>
      </c>
      <c r="E125" s="115">
        <v>46000</v>
      </c>
      <c r="F125" s="115">
        <v>33000</v>
      </c>
    </row>
    <row r="126" spans="1:6" x14ac:dyDescent="0.3">
      <c r="A126" s="132" t="s">
        <v>28</v>
      </c>
      <c r="B126" s="124">
        <v>63201.03</v>
      </c>
      <c r="C126" s="141">
        <v>58000</v>
      </c>
      <c r="D126" s="141">
        <v>329000</v>
      </c>
      <c r="E126" s="116">
        <v>219000</v>
      </c>
      <c r="F126" s="116">
        <v>161000</v>
      </c>
    </row>
    <row r="127" spans="1:6" x14ac:dyDescent="0.3">
      <c r="A127" s="131" t="s">
        <v>8</v>
      </c>
      <c r="B127" s="123">
        <v>475</v>
      </c>
      <c r="C127" s="140">
        <v>400</v>
      </c>
      <c r="D127" s="140">
        <v>2200</v>
      </c>
      <c r="E127" s="115">
        <v>1400</v>
      </c>
      <c r="F127" s="115">
        <v>1000</v>
      </c>
    </row>
    <row r="128" spans="1:6" ht="14.4" thickBot="1" x14ac:dyDescent="0.35">
      <c r="A128" s="133" t="s">
        <v>29</v>
      </c>
      <c r="B128" s="125">
        <v>133.0548</v>
      </c>
      <c r="C128" s="117">
        <v>145</v>
      </c>
      <c r="D128" s="117">
        <v>149.54545454545453</v>
      </c>
      <c r="E128" s="118">
        <v>156.42857142857142</v>
      </c>
      <c r="F128" s="118">
        <v>11.428571428571416</v>
      </c>
    </row>
    <row r="130" spans="1:6" ht="14.4" thickBot="1" x14ac:dyDescent="0.35"/>
    <row r="131" spans="1:6" ht="14.4" thickBot="1" x14ac:dyDescent="0.35">
      <c r="A131" s="142" t="s">
        <v>1</v>
      </c>
      <c r="B131" s="119" t="s">
        <v>35</v>
      </c>
    </row>
    <row r="132" spans="1:6" ht="14.4" thickBot="1" x14ac:dyDescent="0.35">
      <c r="A132" s="142" t="s">
        <v>0</v>
      </c>
      <c r="B132" s="119" t="s">
        <v>18</v>
      </c>
    </row>
    <row r="133" spans="1:6" ht="14.4" thickBot="1" x14ac:dyDescent="0.35"/>
    <row r="134" spans="1:6" ht="13.5" customHeight="1" thickBot="1" x14ac:dyDescent="0.35">
      <c r="A134" s="126" t="s">
        <v>31</v>
      </c>
      <c r="B134" s="126" t="s">
        <v>96</v>
      </c>
      <c r="C134" s="127"/>
      <c r="D134" s="128"/>
      <c r="E134" s="129"/>
      <c r="F134" s="144" t="s">
        <v>427</v>
      </c>
    </row>
    <row r="135" spans="1:6" ht="14.4" thickBot="1" x14ac:dyDescent="0.35">
      <c r="A135" s="126" t="s">
        <v>95</v>
      </c>
      <c r="B135" s="127" t="s">
        <v>423</v>
      </c>
      <c r="C135" s="128" t="s">
        <v>422</v>
      </c>
      <c r="D135" s="128" t="s">
        <v>424</v>
      </c>
      <c r="E135" s="129" t="s">
        <v>426</v>
      </c>
      <c r="F135" s="145"/>
    </row>
    <row r="136" spans="1:6" x14ac:dyDescent="0.3">
      <c r="A136" s="130" t="s">
        <v>6</v>
      </c>
      <c r="B136" s="120">
        <v>100926.5</v>
      </c>
      <c r="C136" s="121">
        <v>196000</v>
      </c>
      <c r="D136" s="121">
        <v>419000</v>
      </c>
      <c r="E136" s="122">
        <v>488000</v>
      </c>
      <c r="F136" s="115">
        <v>292000</v>
      </c>
    </row>
    <row r="137" spans="1:6" x14ac:dyDescent="0.3">
      <c r="A137" s="131" t="s">
        <v>7</v>
      </c>
      <c r="B137" s="123">
        <v>-21479</v>
      </c>
      <c r="C137" s="140">
        <v>-41000</v>
      </c>
      <c r="D137" s="140">
        <v>-58000</v>
      </c>
      <c r="E137" s="115">
        <v>-65000</v>
      </c>
      <c r="F137" s="115">
        <v>-24000</v>
      </c>
    </row>
    <row r="138" spans="1:6" x14ac:dyDescent="0.3">
      <c r="A138" s="131" t="s">
        <v>27</v>
      </c>
      <c r="B138" s="123">
        <v>16495.259999999998</v>
      </c>
      <c r="C138" s="140">
        <v>45000</v>
      </c>
      <c r="D138" s="140">
        <v>61000</v>
      </c>
      <c r="E138" s="115">
        <v>72000</v>
      </c>
      <c r="F138" s="115">
        <v>27000</v>
      </c>
    </row>
    <row r="139" spans="1:6" x14ac:dyDescent="0.3">
      <c r="A139" s="132" t="s">
        <v>28</v>
      </c>
      <c r="B139" s="124">
        <v>95942.76</v>
      </c>
      <c r="C139" s="141">
        <v>200000</v>
      </c>
      <c r="D139" s="141">
        <v>422000</v>
      </c>
      <c r="E139" s="116">
        <v>495000</v>
      </c>
      <c r="F139" s="116">
        <v>295000</v>
      </c>
    </row>
    <row r="140" spans="1:6" x14ac:dyDescent="0.3">
      <c r="A140" s="131" t="s">
        <v>8</v>
      </c>
      <c r="B140" s="123">
        <v>534</v>
      </c>
      <c r="C140" s="140">
        <v>1400</v>
      </c>
      <c r="D140" s="140">
        <v>1900</v>
      </c>
      <c r="E140" s="115">
        <v>2300</v>
      </c>
      <c r="F140" s="115">
        <v>900</v>
      </c>
    </row>
    <row r="141" spans="1:6" ht="14.4" thickBot="1" x14ac:dyDescent="0.35">
      <c r="A141" s="133" t="s">
        <v>29</v>
      </c>
      <c r="B141" s="125">
        <v>179.66808988764043</v>
      </c>
      <c r="C141" s="117">
        <v>143</v>
      </c>
      <c r="D141" s="117">
        <v>222.10526315789474</v>
      </c>
      <c r="E141" s="118">
        <v>215.21739130434781</v>
      </c>
      <c r="F141" s="118">
        <v>72.217391304347814</v>
      </c>
    </row>
    <row r="143" spans="1:6" ht="14.4" thickBot="1" x14ac:dyDescent="0.35"/>
    <row r="144" spans="1:6" ht="14.4" thickBot="1" x14ac:dyDescent="0.35">
      <c r="A144" s="142" t="s">
        <v>1</v>
      </c>
      <c r="B144" s="119" t="s">
        <v>35</v>
      </c>
    </row>
    <row r="145" spans="1:6" ht="14.4" thickBot="1" x14ac:dyDescent="0.35">
      <c r="A145" s="142" t="s">
        <v>0</v>
      </c>
      <c r="B145" s="119" t="s">
        <v>19</v>
      </c>
    </row>
    <row r="146" spans="1:6" ht="14.4" thickBot="1" x14ac:dyDescent="0.35"/>
    <row r="147" spans="1:6" ht="13.5" customHeight="1" thickBot="1" x14ac:dyDescent="0.35">
      <c r="A147" s="126" t="s">
        <v>31</v>
      </c>
      <c r="B147" s="126" t="s">
        <v>96</v>
      </c>
      <c r="C147" s="127"/>
      <c r="D147" s="128"/>
      <c r="E147" s="129"/>
      <c r="F147" s="144" t="s">
        <v>427</v>
      </c>
    </row>
    <row r="148" spans="1:6" ht="14.4" thickBot="1" x14ac:dyDescent="0.35">
      <c r="A148" s="126" t="s">
        <v>95</v>
      </c>
      <c r="B148" s="127" t="s">
        <v>423</v>
      </c>
      <c r="C148" s="128" t="s">
        <v>422</v>
      </c>
      <c r="D148" s="128" t="s">
        <v>424</v>
      </c>
      <c r="E148" s="129" t="s">
        <v>426</v>
      </c>
      <c r="F148" s="145"/>
    </row>
    <row r="149" spans="1:6" x14ac:dyDescent="0.3">
      <c r="A149" s="130" t="s">
        <v>6</v>
      </c>
      <c r="B149" s="120">
        <v>126008.01</v>
      </c>
      <c r="C149" s="121">
        <v>189000</v>
      </c>
      <c r="D149" s="121">
        <v>122000</v>
      </c>
      <c r="E149" s="122">
        <v>89000</v>
      </c>
      <c r="F149" s="115">
        <v>-100000</v>
      </c>
    </row>
    <row r="150" spans="1:6" x14ac:dyDescent="0.3">
      <c r="A150" s="131" t="s">
        <v>7</v>
      </c>
      <c r="B150" s="123">
        <v>-24313</v>
      </c>
      <c r="C150" s="140">
        <v>-33000</v>
      </c>
      <c r="D150" s="140">
        <v>-26000</v>
      </c>
      <c r="E150" s="115">
        <v>-14000</v>
      </c>
      <c r="F150" s="115">
        <v>19000</v>
      </c>
    </row>
    <row r="151" spans="1:6" x14ac:dyDescent="0.3">
      <c r="A151" s="131" t="s">
        <v>27</v>
      </c>
      <c r="B151" s="123">
        <v>26132.94</v>
      </c>
      <c r="C151" s="140">
        <v>35000</v>
      </c>
      <c r="D151" s="140">
        <v>29000</v>
      </c>
      <c r="E151" s="115">
        <v>23000</v>
      </c>
      <c r="F151" s="115">
        <v>-12000</v>
      </c>
    </row>
    <row r="152" spans="1:6" x14ac:dyDescent="0.3">
      <c r="A152" s="132" t="s">
        <v>28</v>
      </c>
      <c r="B152" s="124">
        <v>127827.95</v>
      </c>
      <c r="C152" s="141">
        <v>191000</v>
      </c>
      <c r="D152" s="141">
        <v>125000</v>
      </c>
      <c r="E152" s="116">
        <v>98000</v>
      </c>
      <c r="F152" s="116">
        <v>-93000</v>
      </c>
    </row>
    <row r="153" spans="1:6" x14ac:dyDescent="0.3">
      <c r="A153" s="131" t="s">
        <v>8</v>
      </c>
      <c r="B153" s="123">
        <v>846</v>
      </c>
      <c r="C153" s="140">
        <v>1100</v>
      </c>
      <c r="D153" s="140">
        <v>900</v>
      </c>
      <c r="E153" s="115">
        <v>700</v>
      </c>
      <c r="F153" s="115">
        <v>-400</v>
      </c>
    </row>
    <row r="154" spans="1:6" ht="14.4" thickBot="1" x14ac:dyDescent="0.35">
      <c r="A154" s="133" t="s">
        <v>29</v>
      </c>
      <c r="B154" s="125">
        <v>151.09686761229315</v>
      </c>
      <c r="C154" s="117">
        <v>174</v>
      </c>
      <c r="D154" s="117">
        <v>138.88888888888889</v>
      </c>
      <c r="E154" s="118">
        <v>140</v>
      </c>
      <c r="F154" s="118">
        <v>-34</v>
      </c>
    </row>
    <row r="156" spans="1:6" ht="14.4" thickBot="1" x14ac:dyDescent="0.35"/>
    <row r="157" spans="1:6" ht="14.4" thickBot="1" x14ac:dyDescent="0.35">
      <c r="A157" s="142" t="s">
        <v>1</v>
      </c>
      <c r="B157" s="119" t="s">
        <v>35</v>
      </c>
    </row>
    <row r="158" spans="1:6" ht="14.4" thickBot="1" x14ac:dyDescent="0.35">
      <c r="A158" s="142" t="s">
        <v>0</v>
      </c>
      <c r="B158" s="119" t="s">
        <v>20</v>
      </c>
    </row>
    <row r="159" spans="1:6" ht="14.4" thickBot="1" x14ac:dyDescent="0.35"/>
    <row r="160" spans="1:6" ht="13.5" customHeight="1" thickBot="1" x14ac:dyDescent="0.35">
      <c r="A160" s="126" t="s">
        <v>31</v>
      </c>
      <c r="B160" s="126" t="s">
        <v>96</v>
      </c>
      <c r="C160" s="127"/>
      <c r="D160" s="128"/>
      <c r="E160" s="129"/>
      <c r="F160" s="144" t="s">
        <v>427</v>
      </c>
    </row>
    <row r="161" spans="1:6" ht="14.4" thickBot="1" x14ac:dyDescent="0.35">
      <c r="A161" s="126" t="s">
        <v>95</v>
      </c>
      <c r="B161" s="127" t="s">
        <v>423</v>
      </c>
      <c r="C161" s="128" t="s">
        <v>422</v>
      </c>
      <c r="D161" s="128" t="s">
        <v>424</v>
      </c>
      <c r="E161" s="129" t="s">
        <v>426</v>
      </c>
      <c r="F161" s="145"/>
    </row>
    <row r="162" spans="1:6" x14ac:dyDescent="0.3">
      <c r="A162" s="130" t="s">
        <v>6</v>
      </c>
      <c r="B162" s="120">
        <v>374668.24</v>
      </c>
      <c r="C162" s="121">
        <v>347000</v>
      </c>
      <c r="D162" s="121">
        <v>488000</v>
      </c>
      <c r="E162" s="122">
        <v>446000</v>
      </c>
      <c r="F162" s="115">
        <v>99000</v>
      </c>
    </row>
    <row r="163" spans="1:6" x14ac:dyDescent="0.3">
      <c r="A163" s="131" t="s">
        <v>7</v>
      </c>
      <c r="B163" s="123">
        <v>-73733</v>
      </c>
      <c r="C163" s="140">
        <v>-56000</v>
      </c>
      <c r="D163" s="140">
        <v>-91000</v>
      </c>
      <c r="E163" s="115">
        <v>-55000</v>
      </c>
      <c r="F163" s="115">
        <v>1000</v>
      </c>
    </row>
    <row r="164" spans="1:6" x14ac:dyDescent="0.3">
      <c r="A164" s="131" t="s">
        <v>27</v>
      </c>
      <c r="B164" s="123">
        <v>83897.24</v>
      </c>
      <c r="C164" s="140">
        <v>77000</v>
      </c>
      <c r="D164" s="140">
        <v>113000</v>
      </c>
      <c r="E164" s="115">
        <v>106000</v>
      </c>
      <c r="F164" s="115">
        <v>29000</v>
      </c>
    </row>
    <row r="165" spans="1:6" x14ac:dyDescent="0.3">
      <c r="A165" s="132" t="s">
        <v>28</v>
      </c>
      <c r="B165" s="124">
        <v>384832.48</v>
      </c>
      <c r="C165" s="141">
        <v>368000</v>
      </c>
      <c r="D165" s="141">
        <v>510000</v>
      </c>
      <c r="E165" s="116">
        <v>497000</v>
      </c>
      <c r="F165" s="116">
        <v>129000</v>
      </c>
    </row>
    <row r="166" spans="1:6" x14ac:dyDescent="0.3">
      <c r="A166" s="131" t="s">
        <v>8</v>
      </c>
      <c r="B166" s="123">
        <v>2716</v>
      </c>
      <c r="C166" s="140">
        <v>2400</v>
      </c>
      <c r="D166" s="140">
        <v>3505</v>
      </c>
      <c r="E166" s="115">
        <v>3305</v>
      </c>
      <c r="F166" s="115">
        <v>905</v>
      </c>
    </row>
    <row r="167" spans="1:6" ht="14.4" thickBot="1" x14ac:dyDescent="0.35">
      <c r="A167" s="133" t="s">
        <v>29</v>
      </c>
      <c r="B167" s="125">
        <v>141.69089837997055</v>
      </c>
      <c r="C167" s="117">
        <v>153</v>
      </c>
      <c r="D167" s="117">
        <v>145.50641940085592</v>
      </c>
      <c r="E167" s="118">
        <v>150.37821482602118</v>
      </c>
      <c r="F167" s="118">
        <v>-2.6217851739788216</v>
      </c>
    </row>
    <row r="169" spans="1:6" ht="14.4" thickBot="1" x14ac:dyDescent="0.35"/>
    <row r="170" spans="1:6" ht="14.4" thickBot="1" x14ac:dyDescent="0.35">
      <c r="A170" s="142" t="s">
        <v>1</v>
      </c>
      <c r="B170" s="119" t="s">
        <v>35</v>
      </c>
    </row>
    <row r="171" spans="1:6" ht="14.4" thickBot="1" x14ac:dyDescent="0.35">
      <c r="A171" s="142" t="s">
        <v>0</v>
      </c>
      <c r="B171" s="119" t="s">
        <v>21</v>
      </c>
    </row>
    <row r="172" spans="1:6" ht="14.4" thickBot="1" x14ac:dyDescent="0.35"/>
    <row r="173" spans="1:6" ht="13.5" customHeight="1" thickBot="1" x14ac:dyDescent="0.35">
      <c r="A173" s="126" t="s">
        <v>31</v>
      </c>
      <c r="B173" s="126" t="s">
        <v>96</v>
      </c>
      <c r="C173" s="127"/>
      <c r="D173" s="128"/>
      <c r="E173" s="129"/>
      <c r="F173" s="144" t="s">
        <v>427</v>
      </c>
    </row>
    <row r="174" spans="1:6" ht="14.4" thickBot="1" x14ac:dyDescent="0.35">
      <c r="A174" s="126" t="s">
        <v>95</v>
      </c>
      <c r="B174" s="127" t="s">
        <v>423</v>
      </c>
      <c r="C174" s="128" t="s">
        <v>422</v>
      </c>
      <c r="D174" s="128" t="s">
        <v>424</v>
      </c>
      <c r="E174" s="129" t="s">
        <v>426</v>
      </c>
      <c r="F174" s="145"/>
    </row>
    <row r="175" spans="1:6" x14ac:dyDescent="0.3">
      <c r="A175" s="130" t="s">
        <v>6</v>
      </c>
      <c r="B175" s="120">
        <v>73023.22</v>
      </c>
      <c r="C175" s="121">
        <v>15000</v>
      </c>
      <c r="D175" s="121">
        <v>177000</v>
      </c>
      <c r="E175" s="122">
        <v>310000</v>
      </c>
      <c r="F175" s="115">
        <v>295000</v>
      </c>
    </row>
    <row r="176" spans="1:6" x14ac:dyDescent="0.3">
      <c r="A176" s="131" t="s">
        <v>7</v>
      </c>
      <c r="B176" s="123">
        <v>-15440</v>
      </c>
      <c r="C176" s="140">
        <v>-3000</v>
      </c>
      <c r="D176" s="140">
        <v>-29000</v>
      </c>
      <c r="E176" s="115">
        <v>-48000</v>
      </c>
      <c r="F176" s="115">
        <v>-45000</v>
      </c>
    </row>
    <row r="177" spans="1:6" x14ac:dyDescent="0.3">
      <c r="A177" s="131" t="s">
        <v>27</v>
      </c>
      <c r="B177" s="123">
        <v>11830.87</v>
      </c>
      <c r="C177" s="140">
        <v>3000</v>
      </c>
      <c r="D177" s="140">
        <v>26000</v>
      </c>
      <c r="E177" s="115">
        <v>43000</v>
      </c>
      <c r="F177" s="115">
        <v>40000</v>
      </c>
    </row>
    <row r="178" spans="1:6" x14ac:dyDescent="0.3">
      <c r="A178" s="132" t="s">
        <v>28</v>
      </c>
      <c r="B178" s="124">
        <v>69414.09</v>
      </c>
      <c r="C178" s="141">
        <v>15000</v>
      </c>
      <c r="D178" s="141">
        <v>174000</v>
      </c>
      <c r="E178" s="116">
        <v>305000</v>
      </c>
      <c r="F178" s="116">
        <v>290000</v>
      </c>
    </row>
    <row r="179" spans="1:6" x14ac:dyDescent="0.3">
      <c r="A179" s="131" t="s">
        <v>8</v>
      </c>
      <c r="B179" s="123">
        <v>383</v>
      </c>
      <c r="C179" s="140">
        <v>100</v>
      </c>
      <c r="D179" s="140">
        <v>805</v>
      </c>
      <c r="E179" s="115">
        <v>1305</v>
      </c>
      <c r="F179" s="115">
        <v>1205</v>
      </c>
    </row>
    <row r="180" spans="1:6" ht="14.4" thickBot="1" x14ac:dyDescent="0.35">
      <c r="A180" s="133" t="s">
        <v>29</v>
      </c>
      <c r="B180" s="125">
        <v>181.23783289817231</v>
      </c>
      <c r="C180" s="117">
        <v>150</v>
      </c>
      <c r="D180" s="117">
        <v>216.14906832298138</v>
      </c>
      <c r="E180" s="118">
        <v>233.71647509578543</v>
      </c>
      <c r="F180" s="118">
        <v>83.716475095785427</v>
      </c>
    </row>
    <row r="182" spans="1:6" ht="14.4" thickBot="1" x14ac:dyDescent="0.35"/>
    <row r="183" spans="1:6" ht="14.4" thickBot="1" x14ac:dyDescent="0.35">
      <c r="A183" s="142" t="s">
        <v>1</v>
      </c>
      <c r="B183" s="119" t="s">
        <v>35</v>
      </c>
    </row>
    <row r="184" spans="1:6" ht="14.4" thickBot="1" x14ac:dyDescent="0.35">
      <c r="A184" s="142" t="s">
        <v>0</v>
      </c>
      <c r="B184" s="119" t="s">
        <v>22</v>
      </c>
    </row>
    <row r="185" spans="1:6" ht="14.4" thickBot="1" x14ac:dyDescent="0.35"/>
    <row r="186" spans="1:6" ht="13.5" customHeight="1" thickBot="1" x14ac:dyDescent="0.35">
      <c r="A186" s="126" t="s">
        <v>31</v>
      </c>
      <c r="B186" s="126" t="s">
        <v>96</v>
      </c>
      <c r="C186" s="127"/>
      <c r="D186" s="128"/>
      <c r="E186" s="129"/>
      <c r="F186" s="144" t="s">
        <v>427</v>
      </c>
    </row>
    <row r="187" spans="1:6" ht="14.4" thickBot="1" x14ac:dyDescent="0.35">
      <c r="A187" s="126" t="s">
        <v>95</v>
      </c>
      <c r="B187" s="127" t="s">
        <v>423</v>
      </c>
      <c r="C187" s="128" t="s">
        <v>422</v>
      </c>
      <c r="D187" s="128" t="s">
        <v>424</v>
      </c>
      <c r="E187" s="129" t="s">
        <v>426</v>
      </c>
      <c r="F187" s="145"/>
    </row>
    <row r="188" spans="1:6" x14ac:dyDescent="0.3">
      <c r="A188" s="130" t="s">
        <v>6</v>
      </c>
      <c r="B188" s="120">
        <v>1604.59</v>
      </c>
      <c r="C188" s="121">
        <v>0</v>
      </c>
      <c r="D188" s="121">
        <v>1000</v>
      </c>
      <c r="E188" s="122">
        <v>1000</v>
      </c>
      <c r="F188" s="115">
        <v>1000</v>
      </c>
    </row>
    <row r="189" spans="1:6" x14ac:dyDescent="0.3">
      <c r="A189" s="131" t="s">
        <v>7</v>
      </c>
      <c r="B189" s="123">
        <v>-316</v>
      </c>
      <c r="C189" s="140">
        <v>0</v>
      </c>
      <c r="D189" s="140">
        <v>0</v>
      </c>
      <c r="E189" s="115">
        <v>0</v>
      </c>
      <c r="F189" s="115">
        <v>0</v>
      </c>
    </row>
    <row r="190" spans="1:6" x14ac:dyDescent="0.3">
      <c r="A190" s="131" t="s">
        <v>27</v>
      </c>
      <c r="B190" s="123">
        <v>154.44999999999999</v>
      </c>
      <c r="C190" s="140">
        <v>0</v>
      </c>
      <c r="D190" s="140">
        <v>0</v>
      </c>
      <c r="E190" s="115">
        <v>0</v>
      </c>
      <c r="F190" s="115">
        <v>0</v>
      </c>
    </row>
    <row r="191" spans="1:6" x14ac:dyDescent="0.3">
      <c r="A191" s="132" t="s">
        <v>28</v>
      </c>
      <c r="B191" s="124">
        <v>1443.04</v>
      </c>
      <c r="C191" s="141">
        <v>0</v>
      </c>
      <c r="D191" s="141">
        <v>1000</v>
      </c>
      <c r="E191" s="116">
        <v>1000</v>
      </c>
      <c r="F191" s="116">
        <v>1000</v>
      </c>
    </row>
    <row r="192" spans="1:6" x14ac:dyDescent="0.3">
      <c r="A192" s="131" t="s">
        <v>8</v>
      </c>
      <c r="B192" s="123">
        <v>5</v>
      </c>
      <c r="C192" s="140">
        <v>0</v>
      </c>
      <c r="D192" s="140">
        <v>5</v>
      </c>
      <c r="E192" s="115">
        <v>5</v>
      </c>
      <c r="F192" s="115">
        <v>5</v>
      </c>
    </row>
    <row r="193" spans="1:6" ht="14.4" thickBot="1" x14ac:dyDescent="0.35">
      <c r="A193" s="133" t="s">
        <v>29</v>
      </c>
      <c r="B193" s="125">
        <v>288.608</v>
      </c>
      <c r="C193" s="117"/>
      <c r="D193" s="117">
        <v>200</v>
      </c>
      <c r="E193" s="118">
        <v>200</v>
      </c>
      <c r="F193" s="118">
        <v>200</v>
      </c>
    </row>
    <row r="195" spans="1:6" ht="14.4" thickBot="1" x14ac:dyDescent="0.35"/>
    <row r="196" spans="1:6" ht="14.4" thickBot="1" x14ac:dyDescent="0.35">
      <c r="A196" s="142" t="s">
        <v>1</v>
      </c>
      <c r="B196" s="119" t="s">
        <v>35</v>
      </c>
    </row>
    <row r="197" spans="1:6" ht="14.4" thickBot="1" x14ac:dyDescent="0.35">
      <c r="A197" s="142" t="s">
        <v>0</v>
      </c>
      <c r="B197" s="119" t="s">
        <v>23</v>
      </c>
    </row>
    <row r="198" spans="1:6" ht="14.4" thickBot="1" x14ac:dyDescent="0.35"/>
    <row r="199" spans="1:6" ht="13.5" customHeight="1" thickBot="1" x14ac:dyDescent="0.35">
      <c r="A199" s="126" t="s">
        <v>31</v>
      </c>
      <c r="B199" s="126" t="s">
        <v>96</v>
      </c>
      <c r="C199" s="127"/>
      <c r="D199" s="128"/>
      <c r="E199" s="129"/>
      <c r="F199" s="144" t="s">
        <v>427</v>
      </c>
    </row>
    <row r="200" spans="1:6" ht="14.4" thickBot="1" x14ac:dyDescent="0.35">
      <c r="A200" s="126" t="s">
        <v>95</v>
      </c>
      <c r="B200" s="127" t="s">
        <v>423</v>
      </c>
      <c r="C200" s="128" t="s">
        <v>422</v>
      </c>
      <c r="D200" s="128" t="s">
        <v>424</v>
      </c>
      <c r="E200" s="129" t="s">
        <v>426</v>
      </c>
      <c r="F200" s="145"/>
    </row>
    <row r="201" spans="1:6" x14ac:dyDescent="0.3">
      <c r="A201" s="130" t="s">
        <v>6</v>
      </c>
      <c r="B201" s="120">
        <v>174572.51</v>
      </c>
      <c r="C201" s="121">
        <v>210000</v>
      </c>
      <c r="D201" s="121">
        <v>494000</v>
      </c>
      <c r="E201" s="122">
        <v>657000</v>
      </c>
      <c r="F201" s="115">
        <v>447000</v>
      </c>
    </row>
    <row r="202" spans="1:6" x14ac:dyDescent="0.3">
      <c r="A202" s="131" t="s">
        <v>7</v>
      </c>
      <c r="B202" s="123">
        <v>-41299</v>
      </c>
      <c r="C202" s="140">
        <v>-44000</v>
      </c>
      <c r="D202" s="140">
        <v>-89000</v>
      </c>
      <c r="E202" s="115">
        <v>-120000</v>
      </c>
      <c r="F202" s="115">
        <v>-76000</v>
      </c>
    </row>
    <row r="203" spans="1:6" x14ac:dyDescent="0.3">
      <c r="A203" s="131" t="s">
        <v>27</v>
      </c>
      <c r="B203" s="123">
        <v>30673.77</v>
      </c>
      <c r="C203" s="140">
        <v>48000</v>
      </c>
      <c r="D203" s="140">
        <v>84000</v>
      </c>
      <c r="E203" s="115">
        <v>122000</v>
      </c>
      <c r="F203" s="115">
        <v>74000</v>
      </c>
    </row>
    <row r="204" spans="1:6" x14ac:dyDescent="0.3">
      <c r="A204" s="132" t="s">
        <v>28</v>
      </c>
      <c r="B204" s="124">
        <v>163947.28</v>
      </c>
      <c r="C204" s="141">
        <v>214000</v>
      </c>
      <c r="D204" s="141">
        <v>489000</v>
      </c>
      <c r="E204" s="116">
        <v>659000</v>
      </c>
      <c r="F204" s="116">
        <v>445000</v>
      </c>
    </row>
    <row r="205" spans="1:6" x14ac:dyDescent="0.3">
      <c r="A205" s="131" t="s">
        <v>8</v>
      </c>
      <c r="B205" s="123">
        <v>993</v>
      </c>
      <c r="C205" s="140">
        <v>1500</v>
      </c>
      <c r="D205" s="140">
        <v>2605</v>
      </c>
      <c r="E205" s="115">
        <v>3805</v>
      </c>
      <c r="F205" s="115">
        <v>2305</v>
      </c>
    </row>
    <row r="206" spans="1:6" ht="14.4" thickBot="1" x14ac:dyDescent="0.35">
      <c r="A206" s="133" t="s">
        <v>29</v>
      </c>
      <c r="B206" s="125">
        <v>165.10300100704936</v>
      </c>
      <c r="C206" s="117">
        <v>143</v>
      </c>
      <c r="D206" s="117">
        <v>187.71593090211132</v>
      </c>
      <c r="E206" s="118">
        <v>173.19316688567673</v>
      </c>
      <c r="F206" s="118">
        <v>30.193166885676732</v>
      </c>
    </row>
    <row r="208" spans="1:6" ht="14.4" thickBot="1" x14ac:dyDescent="0.35"/>
    <row r="209" spans="1:6" ht="14.4" thickBot="1" x14ac:dyDescent="0.35">
      <c r="A209" s="142" t="s">
        <v>1</v>
      </c>
      <c r="B209" s="119" t="s">
        <v>35</v>
      </c>
    </row>
    <row r="210" spans="1:6" ht="14.4" thickBot="1" x14ac:dyDescent="0.35">
      <c r="A210" s="142" t="s">
        <v>0</v>
      </c>
      <c r="B210" s="119" t="s">
        <v>24</v>
      </c>
    </row>
    <row r="211" spans="1:6" ht="14.4" thickBot="1" x14ac:dyDescent="0.35"/>
    <row r="212" spans="1:6" ht="13.5" customHeight="1" thickBot="1" x14ac:dyDescent="0.35">
      <c r="A212" s="126" t="s">
        <v>31</v>
      </c>
      <c r="B212" s="126" t="s">
        <v>96</v>
      </c>
      <c r="C212" s="127"/>
      <c r="D212" s="128"/>
      <c r="E212" s="129"/>
      <c r="F212" s="144" t="s">
        <v>427</v>
      </c>
    </row>
    <row r="213" spans="1:6" ht="14.4" thickBot="1" x14ac:dyDescent="0.35">
      <c r="A213" s="126" t="s">
        <v>95</v>
      </c>
      <c r="B213" s="127" t="s">
        <v>423</v>
      </c>
      <c r="C213" s="128" t="s">
        <v>422</v>
      </c>
      <c r="D213" s="128" t="s">
        <v>424</v>
      </c>
      <c r="E213" s="129" t="s">
        <v>426</v>
      </c>
      <c r="F213" s="145"/>
    </row>
    <row r="214" spans="1:6" x14ac:dyDescent="0.3">
      <c r="A214" s="130" t="s">
        <v>6</v>
      </c>
      <c r="B214" s="120">
        <v>55776.87</v>
      </c>
      <c r="C214" s="121">
        <v>42000</v>
      </c>
      <c r="D214" s="121">
        <v>254000</v>
      </c>
      <c r="E214" s="122">
        <v>218000</v>
      </c>
      <c r="F214" s="115">
        <v>176000</v>
      </c>
    </row>
    <row r="215" spans="1:6" x14ac:dyDescent="0.3">
      <c r="A215" s="131" t="s">
        <v>7</v>
      </c>
      <c r="B215" s="123">
        <v>-12848</v>
      </c>
      <c r="C215" s="140">
        <v>-9000</v>
      </c>
      <c r="D215" s="140">
        <v>-44000</v>
      </c>
      <c r="E215" s="115">
        <v>-26000</v>
      </c>
      <c r="F215" s="115">
        <v>-17000</v>
      </c>
    </row>
    <row r="216" spans="1:6" x14ac:dyDescent="0.3">
      <c r="A216" s="131" t="s">
        <v>27</v>
      </c>
      <c r="B216" s="123">
        <v>13591.6</v>
      </c>
      <c r="C216" s="140">
        <v>10000</v>
      </c>
      <c r="D216" s="140">
        <v>55000</v>
      </c>
      <c r="E216" s="115">
        <v>45000</v>
      </c>
      <c r="F216" s="115">
        <v>35000</v>
      </c>
    </row>
    <row r="217" spans="1:6" x14ac:dyDescent="0.3">
      <c r="A217" s="132" t="s">
        <v>28</v>
      </c>
      <c r="B217" s="124">
        <v>56520.47</v>
      </c>
      <c r="C217" s="141">
        <v>43000</v>
      </c>
      <c r="D217" s="141">
        <v>265000</v>
      </c>
      <c r="E217" s="116">
        <v>237000</v>
      </c>
      <c r="F217" s="116">
        <v>194000</v>
      </c>
    </row>
    <row r="218" spans="1:6" x14ac:dyDescent="0.3">
      <c r="A218" s="131" t="s">
        <v>8</v>
      </c>
      <c r="B218" s="123">
        <v>440</v>
      </c>
      <c r="C218" s="140">
        <v>300</v>
      </c>
      <c r="D218" s="140">
        <v>1705</v>
      </c>
      <c r="E218" s="115">
        <v>1405</v>
      </c>
      <c r="F218" s="115">
        <v>1105</v>
      </c>
    </row>
    <row r="219" spans="1:6" ht="14.4" thickBot="1" x14ac:dyDescent="0.35">
      <c r="A219" s="133" t="s">
        <v>29</v>
      </c>
      <c r="B219" s="125">
        <v>128.45561363636364</v>
      </c>
      <c r="C219" s="117">
        <v>143</v>
      </c>
      <c r="D219" s="117">
        <v>155.42521994134898</v>
      </c>
      <c r="E219" s="118">
        <v>168.6832740213523</v>
      </c>
      <c r="F219" s="118">
        <v>25.683274021352304</v>
      </c>
    </row>
    <row r="221" spans="1:6" ht="14.4" thickBot="1" x14ac:dyDescent="0.35"/>
    <row r="222" spans="1:6" ht="14.4" thickBot="1" x14ac:dyDescent="0.35">
      <c r="A222" s="142" t="s">
        <v>1</v>
      </c>
      <c r="B222" s="119" t="s">
        <v>35</v>
      </c>
    </row>
    <row r="223" spans="1:6" ht="14.4" thickBot="1" x14ac:dyDescent="0.35">
      <c r="A223" s="142" t="s">
        <v>0</v>
      </c>
      <c r="B223" s="119" t="s">
        <v>25</v>
      </c>
    </row>
    <row r="224" spans="1:6" ht="14.4" thickBot="1" x14ac:dyDescent="0.35"/>
    <row r="225" spans="1:6" ht="13.5" customHeight="1" thickBot="1" x14ac:dyDescent="0.35">
      <c r="A225" s="126" t="s">
        <v>31</v>
      </c>
      <c r="B225" s="126" t="s">
        <v>96</v>
      </c>
      <c r="C225" s="127"/>
      <c r="D225" s="128"/>
      <c r="E225" s="129"/>
      <c r="F225" s="144" t="s">
        <v>427</v>
      </c>
    </row>
    <row r="226" spans="1:6" ht="14.4" thickBot="1" x14ac:dyDescent="0.35">
      <c r="A226" s="126" t="s">
        <v>95</v>
      </c>
      <c r="B226" s="127" t="s">
        <v>423</v>
      </c>
      <c r="C226" s="128" t="s">
        <v>422</v>
      </c>
      <c r="D226" s="128" t="s">
        <v>424</v>
      </c>
      <c r="E226" s="129" t="s">
        <v>426</v>
      </c>
      <c r="F226" s="145"/>
    </row>
    <row r="227" spans="1:6" x14ac:dyDescent="0.3">
      <c r="A227" s="130" t="s">
        <v>6</v>
      </c>
      <c r="B227" s="120">
        <v>17817.48</v>
      </c>
      <c r="C227" s="121">
        <v>126000</v>
      </c>
      <c r="D227" s="121">
        <v>52000</v>
      </c>
      <c r="E227" s="122">
        <v>60000</v>
      </c>
      <c r="F227" s="115">
        <v>-66000</v>
      </c>
    </row>
    <row r="228" spans="1:6" x14ac:dyDescent="0.3">
      <c r="A228" s="131" t="s">
        <v>7</v>
      </c>
      <c r="B228" s="123">
        <v>-4297</v>
      </c>
      <c r="C228" s="140">
        <v>-26000</v>
      </c>
      <c r="D228" s="140">
        <v>-10000</v>
      </c>
      <c r="E228" s="115">
        <v>-10000</v>
      </c>
      <c r="F228" s="115">
        <v>16000</v>
      </c>
    </row>
    <row r="229" spans="1:6" x14ac:dyDescent="0.3">
      <c r="A229" s="131" t="s">
        <v>27</v>
      </c>
      <c r="B229" s="123">
        <v>4880.62</v>
      </c>
      <c r="C229" s="140">
        <v>29000</v>
      </c>
      <c r="D229" s="140">
        <v>13000</v>
      </c>
      <c r="E229" s="115">
        <v>16000</v>
      </c>
      <c r="F229" s="115">
        <v>-13000</v>
      </c>
    </row>
    <row r="230" spans="1:6" x14ac:dyDescent="0.3">
      <c r="A230" s="132" t="s">
        <v>28</v>
      </c>
      <c r="B230" s="124">
        <v>18401.099999999999</v>
      </c>
      <c r="C230" s="141">
        <v>129000</v>
      </c>
      <c r="D230" s="141">
        <v>55000</v>
      </c>
      <c r="E230" s="116">
        <v>66000</v>
      </c>
      <c r="F230" s="116">
        <v>-63000</v>
      </c>
    </row>
    <row r="231" spans="1:6" x14ac:dyDescent="0.3">
      <c r="A231" s="131" t="s">
        <v>8</v>
      </c>
      <c r="B231" s="123">
        <v>158</v>
      </c>
      <c r="C231" s="140">
        <v>900</v>
      </c>
      <c r="D231" s="140">
        <v>405</v>
      </c>
      <c r="E231" s="115">
        <v>505</v>
      </c>
      <c r="F231" s="115">
        <v>-395</v>
      </c>
    </row>
    <row r="232" spans="1:6" ht="14.4" thickBot="1" x14ac:dyDescent="0.35">
      <c r="A232" s="133" t="s">
        <v>29</v>
      </c>
      <c r="B232" s="125">
        <v>116.4626582278481</v>
      </c>
      <c r="C232" s="117">
        <v>143</v>
      </c>
      <c r="D232" s="117">
        <v>135.80246913580248</v>
      </c>
      <c r="E232" s="118">
        <v>130.69306930693068</v>
      </c>
      <c r="F232" s="118">
        <v>-12.306930693069319</v>
      </c>
    </row>
  </sheetData>
  <mergeCells count="18">
    <mergeCell ref="F69:F70"/>
    <mergeCell ref="F4:F5"/>
    <mergeCell ref="F17:F18"/>
    <mergeCell ref="F30:F31"/>
    <mergeCell ref="F43:F44"/>
    <mergeCell ref="F56:F57"/>
    <mergeCell ref="F225:F226"/>
    <mergeCell ref="F82:F83"/>
    <mergeCell ref="F95:F96"/>
    <mergeCell ref="F108:F109"/>
    <mergeCell ref="F121:F122"/>
    <mergeCell ref="F134:F135"/>
    <mergeCell ref="F147:F148"/>
    <mergeCell ref="F160:F161"/>
    <mergeCell ref="F173:F174"/>
    <mergeCell ref="F186:F187"/>
    <mergeCell ref="F199:F200"/>
    <mergeCell ref="F212:F2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581B-8E6D-409A-A72F-A509FC44EC19}">
  <dimension ref="A1:F206"/>
  <sheetViews>
    <sheetView workbookViewId="0">
      <selection activeCell="P14" sqref="P14"/>
    </sheetView>
  </sheetViews>
  <sheetFormatPr defaultColWidth="9.109375" defaultRowHeight="13.8" x14ac:dyDescent="0.3"/>
  <cols>
    <col min="1" max="1" width="23.33203125" style="114" bestFit="1" customWidth="1"/>
    <col min="2" max="2" width="17.6640625" style="114" bestFit="1" customWidth="1"/>
    <col min="3" max="3" width="11" style="114" bestFit="1" customWidth="1"/>
    <col min="4" max="5" width="10" style="114" bestFit="1" customWidth="1"/>
    <col min="6" max="6" width="12.109375" style="114" customWidth="1"/>
    <col min="7" max="16384" width="9.109375" style="114"/>
  </cols>
  <sheetData>
    <row r="1" spans="1:6" ht="14.4" thickBot="1" x14ac:dyDescent="0.35">
      <c r="A1" s="142" t="s">
        <v>1</v>
      </c>
      <c r="B1" s="119" t="s">
        <v>388</v>
      </c>
    </row>
    <row r="2" spans="1:6" ht="14.4" thickBot="1" x14ac:dyDescent="0.35">
      <c r="A2" s="142" t="s">
        <v>0</v>
      </c>
      <c r="B2" s="119" t="s">
        <v>2</v>
      </c>
    </row>
    <row r="3" spans="1:6" ht="14.4" thickBot="1" x14ac:dyDescent="0.35"/>
    <row r="4" spans="1:6" ht="15" customHeight="1" thickBot="1" x14ac:dyDescent="0.35">
      <c r="A4" s="126" t="s">
        <v>31</v>
      </c>
      <c r="B4" s="126" t="s">
        <v>96</v>
      </c>
      <c r="C4" s="127"/>
      <c r="D4" s="128"/>
      <c r="E4" s="129"/>
      <c r="F4" s="144" t="s">
        <v>427</v>
      </c>
    </row>
    <row r="5" spans="1:6" ht="14.4" thickBot="1" x14ac:dyDescent="0.35">
      <c r="A5" s="126" t="s">
        <v>95</v>
      </c>
      <c r="B5" s="127" t="s">
        <v>423</v>
      </c>
      <c r="C5" s="128" t="s">
        <v>422</v>
      </c>
      <c r="D5" s="128" t="s">
        <v>424</v>
      </c>
      <c r="E5" s="129" t="s">
        <v>426</v>
      </c>
      <c r="F5" s="145"/>
    </row>
    <row r="6" spans="1:6" x14ac:dyDescent="0.3">
      <c r="A6" s="130" t="s">
        <v>6</v>
      </c>
      <c r="B6" s="120">
        <v>63247.02</v>
      </c>
      <c r="C6" s="121">
        <v>151000</v>
      </c>
      <c r="D6" s="121">
        <v>84000</v>
      </c>
      <c r="E6" s="122">
        <v>54000</v>
      </c>
      <c r="F6" s="115">
        <v>-97000</v>
      </c>
    </row>
    <row r="7" spans="1:6" x14ac:dyDescent="0.3">
      <c r="A7" s="131" t="s">
        <v>7</v>
      </c>
      <c r="B7" s="123">
        <v>-8625.23</v>
      </c>
      <c r="C7" s="140">
        <v>-31000</v>
      </c>
      <c r="D7" s="140">
        <v>-12000</v>
      </c>
      <c r="E7" s="115">
        <v>-6000</v>
      </c>
      <c r="F7" s="115">
        <v>25000</v>
      </c>
    </row>
    <row r="8" spans="1:6" x14ac:dyDescent="0.3">
      <c r="A8" s="131" t="s">
        <v>27</v>
      </c>
      <c r="B8" s="123">
        <v>12294.22</v>
      </c>
      <c r="C8" s="140">
        <v>24000</v>
      </c>
      <c r="D8" s="140">
        <v>19000</v>
      </c>
      <c r="E8" s="115">
        <v>11000</v>
      </c>
      <c r="F8" s="115">
        <v>-13000</v>
      </c>
    </row>
    <row r="9" spans="1:6" x14ac:dyDescent="0.3">
      <c r="A9" s="132" t="s">
        <v>28</v>
      </c>
      <c r="B9" s="124">
        <v>66916.009999999995</v>
      </c>
      <c r="C9" s="141">
        <v>144000</v>
      </c>
      <c r="D9" s="141">
        <v>91000</v>
      </c>
      <c r="E9" s="116">
        <v>59000</v>
      </c>
      <c r="F9" s="116">
        <v>-85000</v>
      </c>
    </row>
    <row r="10" spans="1:6" x14ac:dyDescent="0.3">
      <c r="A10" s="131" t="s">
        <v>8</v>
      </c>
      <c r="B10" s="123">
        <v>398</v>
      </c>
      <c r="C10" s="140">
        <v>760</v>
      </c>
      <c r="D10" s="140">
        <v>600</v>
      </c>
      <c r="E10" s="115">
        <v>300</v>
      </c>
      <c r="F10" s="115">
        <v>-460</v>
      </c>
    </row>
    <row r="11" spans="1:6" ht="14.4" thickBot="1" x14ac:dyDescent="0.35">
      <c r="A11" s="133" t="s">
        <v>29</v>
      </c>
      <c r="B11" s="125">
        <v>168.13067839195978</v>
      </c>
      <c r="C11" s="117">
        <v>189.47368421052633</v>
      </c>
      <c r="D11" s="117">
        <v>151.66666666666666</v>
      </c>
      <c r="E11" s="118">
        <v>196.66666666666666</v>
      </c>
      <c r="F11" s="118">
        <v>7.1929824561403279</v>
      </c>
    </row>
    <row r="12" spans="1:6" ht="14.4" x14ac:dyDescent="0.3">
      <c r="A12"/>
      <c r="B12"/>
      <c r="C12"/>
      <c r="D12"/>
      <c r="E12"/>
    </row>
    <row r="13" spans="1:6" ht="14.4" thickBot="1" x14ac:dyDescent="0.35"/>
    <row r="14" spans="1:6" ht="14.4" thickBot="1" x14ac:dyDescent="0.35">
      <c r="A14" s="142" t="s">
        <v>1</v>
      </c>
      <c r="B14" s="119" t="s">
        <v>388</v>
      </c>
    </row>
    <row r="15" spans="1:6" ht="14.4" thickBot="1" x14ac:dyDescent="0.35">
      <c r="A15" s="142" t="s">
        <v>0</v>
      </c>
      <c r="B15" s="119" t="s">
        <v>4</v>
      </c>
    </row>
    <row r="16" spans="1:6" ht="14.4" thickBot="1" x14ac:dyDescent="0.35"/>
    <row r="17" spans="1:6" ht="13.5" customHeight="1" thickBot="1" x14ac:dyDescent="0.35">
      <c r="A17" s="126" t="s">
        <v>31</v>
      </c>
      <c r="B17" s="126" t="s">
        <v>96</v>
      </c>
      <c r="C17" s="127"/>
      <c r="D17" s="128"/>
      <c r="E17" s="129"/>
      <c r="F17" s="144" t="s">
        <v>427</v>
      </c>
    </row>
    <row r="18" spans="1:6" ht="14.4" thickBot="1" x14ac:dyDescent="0.35">
      <c r="A18" s="126" t="s">
        <v>95</v>
      </c>
      <c r="B18" s="127" t="s">
        <v>423</v>
      </c>
      <c r="C18" s="128" t="s">
        <v>422</v>
      </c>
      <c r="D18" s="128" t="s">
        <v>424</v>
      </c>
      <c r="E18" s="129" t="s">
        <v>426</v>
      </c>
      <c r="F18" s="145"/>
    </row>
    <row r="19" spans="1:6" x14ac:dyDescent="0.3">
      <c r="A19" s="130" t="s">
        <v>6</v>
      </c>
      <c r="B19" s="120">
        <v>598788.25</v>
      </c>
      <c r="C19" s="121">
        <v>587000</v>
      </c>
      <c r="D19" s="121">
        <v>528000</v>
      </c>
      <c r="E19" s="122">
        <v>504000</v>
      </c>
      <c r="F19" s="115">
        <v>-83000</v>
      </c>
    </row>
    <row r="20" spans="1:6" x14ac:dyDescent="0.3">
      <c r="A20" s="131" t="s">
        <v>7</v>
      </c>
      <c r="B20" s="123">
        <v>-100771.81</v>
      </c>
      <c r="C20" s="140">
        <v>-126000</v>
      </c>
      <c r="D20" s="140">
        <v>-18000</v>
      </c>
      <c r="E20" s="115">
        <v>-16000</v>
      </c>
      <c r="F20" s="115">
        <v>110000</v>
      </c>
    </row>
    <row r="21" spans="1:6" x14ac:dyDescent="0.3">
      <c r="A21" s="131" t="s">
        <v>27</v>
      </c>
      <c r="B21" s="123">
        <v>99496.69</v>
      </c>
      <c r="C21" s="140">
        <v>101000</v>
      </c>
      <c r="D21" s="140">
        <v>90000</v>
      </c>
      <c r="E21" s="115">
        <v>83000</v>
      </c>
      <c r="F21" s="115">
        <v>-18000</v>
      </c>
    </row>
    <row r="22" spans="1:6" x14ac:dyDescent="0.3">
      <c r="A22" s="132" t="s">
        <v>28</v>
      </c>
      <c r="B22" s="124">
        <v>597513.13</v>
      </c>
      <c r="C22" s="141">
        <v>562000</v>
      </c>
      <c r="D22" s="141">
        <v>600000</v>
      </c>
      <c r="E22" s="116">
        <v>571000</v>
      </c>
      <c r="F22" s="116">
        <v>9000</v>
      </c>
    </row>
    <row r="23" spans="1:6" x14ac:dyDescent="0.3">
      <c r="A23" s="131" t="s">
        <v>8</v>
      </c>
      <c r="B23" s="123">
        <v>3221</v>
      </c>
      <c r="C23" s="140">
        <v>3100</v>
      </c>
      <c r="D23" s="140">
        <v>2800</v>
      </c>
      <c r="E23" s="115">
        <v>2600</v>
      </c>
      <c r="F23" s="115">
        <v>-500</v>
      </c>
    </row>
    <row r="24" spans="1:6" ht="14.4" thickBot="1" x14ac:dyDescent="0.35">
      <c r="A24" s="133" t="s">
        <v>29</v>
      </c>
      <c r="B24" s="125">
        <v>185.50547345544862</v>
      </c>
      <c r="C24" s="117">
        <v>181.29032258064515</v>
      </c>
      <c r="D24" s="117">
        <v>214.28571428571428</v>
      </c>
      <c r="E24" s="118">
        <v>219.61538461538461</v>
      </c>
      <c r="F24" s="118">
        <v>38.32506203473946</v>
      </c>
    </row>
    <row r="26" spans="1:6" ht="14.4" thickBot="1" x14ac:dyDescent="0.35"/>
    <row r="27" spans="1:6" ht="14.4" thickBot="1" x14ac:dyDescent="0.35">
      <c r="A27" s="142" t="s">
        <v>1</v>
      </c>
      <c r="B27" s="119" t="s">
        <v>388</v>
      </c>
    </row>
    <row r="28" spans="1:6" ht="14.4" thickBot="1" x14ac:dyDescent="0.35">
      <c r="A28" s="142" t="s">
        <v>0</v>
      </c>
      <c r="B28" s="119" t="s">
        <v>32</v>
      </c>
    </row>
    <row r="29" spans="1:6" ht="14.4" thickBot="1" x14ac:dyDescent="0.35"/>
    <row r="30" spans="1:6" ht="13.5" customHeight="1" thickBot="1" x14ac:dyDescent="0.35">
      <c r="A30" s="126" t="s">
        <v>31</v>
      </c>
      <c r="B30" s="126" t="s">
        <v>96</v>
      </c>
      <c r="C30" s="127"/>
      <c r="D30" s="128"/>
      <c r="E30" s="129"/>
      <c r="F30" s="144" t="s">
        <v>427</v>
      </c>
    </row>
    <row r="31" spans="1:6" ht="14.4" thickBot="1" x14ac:dyDescent="0.35">
      <c r="A31" s="126" t="s">
        <v>95</v>
      </c>
      <c r="B31" s="127" t="s">
        <v>423</v>
      </c>
      <c r="C31" s="128" t="s">
        <v>422</v>
      </c>
      <c r="D31" s="128" t="s">
        <v>424</v>
      </c>
      <c r="E31" s="129" t="s">
        <v>426</v>
      </c>
      <c r="F31" s="145"/>
    </row>
    <row r="32" spans="1:6" x14ac:dyDescent="0.3">
      <c r="A32" s="130" t="s">
        <v>6</v>
      </c>
      <c r="B32" s="120">
        <v>84600.19</v>
      </c>
      <c r="C32" s="121">
        <v>359000</v>
      </c>
      <c r="D32" s="121">
        <v>111000</v>
      </c>
      <c r="E32" s="122">
        <v>83000</v>
      </c>
      <c r="F32" s="115">
        <v>-276000</v>
      </c>
    </row>
    <row r="33" spans="1:6" x14ac:dyDescent="0.3">
      <c r="A33" s="131" t="s">
        <v>7</v>
      </c>
      <c r="B33" s="123">
        <v>-12229.56</v>
      </c>
      <c r="C33" s="140">
        <v>-94000</v>
      </c>
      <c r="D33" s="140">
        <v>-15000</v>
      </c>
      <c r="E33" s="115">
        <v>-11000</v>
      </c>
      <c r="F33" s="115">
        <v>83000</v>
      </c>
    </row>
    <row r="34" spans="1:6" x14ac:dyDescent="0.3">
      <c r="A34" s="131" t="s">
        <v>27</v>
      </c>
      <c r="B34" s="123">
        <v>16989.5</v>
      </c>
      <c r="C34" s="140">
        <v>74000</v>
      </c>
      <c r="D34" s="140">
        <v>23000</v>
      </c>
      <c r="E34" s="115">
        <v>15000</v>
      </c>
      <c r="F34" s="115">
        <v>-59000</v>
      </c>
    </row>
    <row r="35" spans="1:6" x14ac:dyDescent="0.3">
      <c r="A35" s="132" t="s">
        <v>28</v>
      </c>
      <c r="B35" s="124">
        <v>89360.13</v>
      </c>
      <c r="C35" s="141">
        <v>339000</v>
      </c>
      <c r="D35" s="141">
        <v>119000</v>
      </c>
      <c r="E35" s="116">
        <v>87000</v>
      </c>
      <c r="F35" s="116">
        <v>-252000</v>
      </c>
    </row>
    <row r="36" spans="1:6" x14ac:dyDescent="0.3">
      <c r="A36" s="131" t="s">
        <v>8</v>
      </c>
      <c r="B36" s="123">
        <v>550</v>
      </c>
      <c r="C36" s="140">
        <v>2310</v>
      </c>
      <c r="D36" s="140">
        <v>700</v>
      </c>
      <c r="E36" s="115">
        <v>500</v>
      </c>
      <c r="F36" s="115">
        <v>-1810</v>
      </c>
    </row>
    <row r="37" spans="1:6" ht="14.4" thickBot="1" x14ac:dyDescent="0.35">
      <c r="A37" s="133" t="s">
        <v>29</v>
      </c>
      <c r="B37" s="125">
        <v>162.47296363636366</v>
      </c>
      <c r="C37" s="117">
        <v>146.75324675324674</v>
      </c>
      <c r="D37" s="117">
        <v>170</v>
      </c>
      <c r="E37" s="118">
        <v>174</v>
      </c>
      <c r="F37" s="118">
        <v>27.246753246753258</v>
      </c>
    </row>
    <row r="39" spans="1:6" ht="14.4" thickBot="1" x14ac:dyDescent="0.35"/>
    <row r="40" spans="1:6" ht="14.4" thickBot="1" x14ac:dyDescent="0.35">
      <c r="A40" s="142" t="s">
        <v>1</v>
      </c>
      <c r="B40" s="119" t="s">
        <v>388</v>
      </c>
    </row>
    <row r="41" spans="1:6" ht="14.4" thickBot="1" x14ac:dyDescent="0.35">
      <c r="A41" s="142" t="s">
        <v>0</v>
      </c>
      <c r="B41" s="119" t="s">
        <v>11</v>
      </c>
    </row>
    <row r="42" spans="1:6" ht="14.4" thickBot="1" x14ac:dyDescent="0.35"/>
    <row r="43" spans="1:6" ht="13.5" customHeight="1" thickBot="1" x14ac:dyDescent="0.35">
      <c r="A43" s="126" t="s">
        <v>31</v>
      </c>
      <c r="B43" s="126" t="s">
        <v>96</v>
      </c>
      <c r="C43" s="127"/>
      <c r="D43" s="128"/>
      <c r="E43" s="129"/>
      <c r="F43" s="144" t="s">
        <v>427</v>
      </c>
    </row>
    <row r="44" spans="1:6" ht="14.4" thickBot="1" x14ac:dyDescent="0.35">
      <c r="A44" s="126" t="s">
        <v>95</v>
      </c>
      <c r="B44" s="127" t="s">
        <v>423</v>
      </c>
      <c r="C44" s="128" t="s">
        <v>422</v>
      </c>
      <c r="D44" s="128" t="s">
        <v>424</v>
      </c>
      <c r="E44" s="129" t="s">
        <v>426</v>
      </c>
      <c r="F44" s="145"/>
    </row>
    <row r="45" spans="1:6" x14ac:dyDescent="0.3">
      <c r="A45" s="130" t="s">
        <v>6</v>
      </c>
      <c r="B45" s="120">
        <v>236564.12</v>
      </c>
      <c r="C45" s="121">
        <v>260000</v>
      </c>
      <c r="D45" s="121">
        <v>101000</v>
      </c>
      <c r="E45" s="122">
        <v>178000</v>
      </c>
      <c r="F45" s="115">
        <v>-82000</v>
      </c>
    </row>
    <row r="46" spans="1:6" x14ac:dyDescent="0.3">
      <c r="A46" s="131" t="s">
        <v>7</v>
      </c>
      <c r="B46" s="123">
        <v>-33348.83</v>
      </c>
      <c r="C46" s="140">
        <v>-37000</v>
      </c>
      <c r="D46" s="140">
        <v>-14000</v>
      </c>
      <c r="E46" s="115">
        <v>-10000</v>
      </c>
      <c r="F46" s="115">
        <v>27000</v>
      </c>
    </row>
    <row r="47" spans="1:6" x14ac:dyDescent="0.3">
      <c r="A47" s="131" t="s">
        <v>27</v>
      </c>
      <c r="B47" s="123">
        <v>21684.78</v>
      </c>
      <c r="C47" s="140">
        <v>29000</v>
      </c>
      <c r="D47" s="140">
        <v>10000</v>
      </c>
      <c r="E47" s="115">
        <v>14000</v>
      </c>
      <c r="F47" s="115">
        <v>-15000</v>
      </c>
    </row>
    <row r="48" spans="1:6" x14ac:dyDescent="0.3">
      <c r="A48" s="132" t="s">
        <v>28</v>
      </c>
      <c r="B48" s="124">
        <v>224900.06999999998</v>
      </c>
      <c r="C48" s="141">
        <v>252000</v>
      </c>
      <c r="D48" s="141">
        <v>97000</v>
      </c>
      <c r="E48" s="116">
        <v>182000</v>
      </c>
      <c r="F48" s="116">
        <v>-70000</v>
      </c>
    </row>
    <row r="49" spans="1:6" x14ac:dyDescent="0.3">
      <c r="A49" s="131" t="s">
        <v>8</v>
      </c>
      <c r="B49" s="123">
        <v>702</v>
      </c>
      <c r="C49" s="140">
        <v>920</v>
      </c>
      <c r="D49" s="140">
        <v>500</v>
      </c>
      <c r="E49" s="115">
        <v>400</v>
      </c>
      <c r="F49" s="115">
        <v>-520</v>
      </c>
    </row>
    <row r="50" spans="1:6" ht="14.4" thickBot="1" x14ac:dyDescent="0.35">
      <c r="A50" s="133" t="s">
        <v>29</v>
      </c>
      <c r="B50" s="125">
        <v>320.37047008547006</v>
      </c>
      <c r="C50" s="117">
        <v>273.91304347826087</v>
      </c>
      <c r="D50" s="117">
        <v>194</v>
      </c>
      <c r="E50" s="118">
        <v>455</v>
      </c>
      <c r="F50" s="118">
        <v>181.08695652173913</v>
      </c>
    </row>
    <row r="52" spans="1:6" ht="14.4" thickBot="1" x14ac:dyDescent="0.35"/>
    <row r="53" spans="1:6" ht="14.4" thickBot="1" x14ac:dyDescent="0.35">
      <c r="A53" s="142" t="s">
        <v>1</v>
      </c>
      <c r="B53" s="119" t="s">
        <v>388</v>
      </c>
    </row>
    <row r="54" spans="1:6" ht="14.4" thickBot="1" x14ac:dyDescent="0.35">
      <c r="A54" s="142" t="s">
        <v>0</v>
      </c>
      <c r="B54" s="119" t="s">
        <v>12</v>
      </c>
    </row>
    <row r="55" spans="1:6" ht="14.4" thickBot="1" x14ac:dyDescent="0.35"/>
    <row r="56" spans="1:6" ht="13.5" customHeight="1" thickBot="1" x14ac:dyDescent="0.35">
      <c r="A56" s="126" t="s">
        <v>31</v>
      </c>
      <c r="B56" s="126" t="s">
        <v>96</v>
      </c>
      <c r="C56" s="127"/>
      <c r="D56" s="128"/>
      <c r="E56" s="129"/>
      <c r="F56" s="144" t="s">
        <v>427</v>
      </c>
    </row>
    <row r="57" spans="1:6" ht="14.4" thickBot="1" x14ac:dyDescent="0.35">
      <c r="A57" s="126" t="s">
        <v>95</v>
      </c>
      <c r="B57" s="127" t="s">
        <v>423</v>
      </c>
      <c r="C57" s="128" t="s">
        <v>422</v>
      </c>
      <c r="D57" s="128" t="s">
        <v>424</v>
      </c>
      <c r="E57" s="129" t="s">
        <v>426</v>
      </c>
      <c r="F57" s="145"/>
    </row>
    <row r="58" spans="1:6" x14ac:dyDescent="0.3">
      <c r="A58" s="130" t="s">
        <v>6</v>
      </c>
      <c r="B58" s="120">
        <v>698174.07</v>
      </c>
      <c r="C58" s="121">
        <v>773000</v>
      </c>
      <c r="D58" s="121">
        <v>876000</v>
      </c>
      <c r="E58" s="122">
        <v>732000</v>
      </c>
      <c r="F58" s="115">
        <v>-41000</v>
      </c>
    </row>
    <row r="59" spans="1:6" x14ac:dyDescent="0.3">
      <c r="A59" s="131" t="s">
        <v>7</v>
      </c>
      <c r="B59" s="123">
        <v>-130036.55</v>
      </c>
      <c r="C59" s="140">
        <v>-148000</v>
      </c>
      <c r="D59" s="140">
        <v>-34000</v>
      </c>
      <c r="E59" s="115">
        <v>-29000</v>
      </c>
      <c r="F59" s="115">
        <v>119000</v>
      </c>
    </row>
    <row r="60" spans="1:6" x14ac:dyDescent="0.3">
      <c r="A60" s="131" t="s">
        <v>27</v>
      </c>
      <c r="B60" s="123">
        <v>106323.38</v>
      </c>
      <c r="C60" s="140">
        <v>115000</v>
      </c>
      <c r="D60" s="140">
        <v>154000</v>
      </c>
      <c r="E60" s="115">
        <v>121000</v>
      </c>
      <c r="F60" s="115">
        <v>6000</v>
      </c>
    </row>
    <row r="61" spans="1:6" x14ac:dyDescent="0.3">
      <c r="A61" s="132" t="s">
        <v>28</v>
      </c>
      <c r="B61" s="124">
        <v>674460.89999999991</v>
      </c>
      <c r="C61" s="141">
        <v>740000</v>
      </c>
      <c r="D61" s="141">
        <v>996000</v>
      </c>
      <c r="E61" s="116">
        <v>824000</v>
      </c>
      <c r="F61" s="116">
        <v>84000</v>
      </c>
    </row>
    <row r="62" spans="1:6" x14ac:dyDescent="0.3">
      <c r="A62" s="131" t="s">
        <v>8</v>
      </c>
      <c r="B62" s="123">
        <v>3442</v>
      </c>
      <c r="C62" s="140">
        <v>3600</v>
      </c>
      <c r="D62" s="140">
        <v>4200</v>
      </c>
      <c r="E62" s="115">
        <v>3800</v>
      </c>
      <c r="F62" s="115">
        <v>200</v>
      </c>
    </row>
    <row r="63" spans="1:6" ht="14.4" thickBot="1" x14ac:dyDescent="0.35">
      <c r="A63" s="133" t="s">
        <v>29</v>
      </c>
      <c r="B63" s="125">
        <v>195.95029052876231</v>
      </c>
      <c r="C63" s="117">
        <v>205.55555555555554</v>
      </c>
      <c r="D63" s="117">
        <v>237.14285714285714</v>
      </c>
      <c r="E63" s="118">
        <v>216.84210526315789</v>
      </c>
      <c r="F63" s="118">
        <v>11.286549707602347</v>
      </c>
    </row>
    <row r="65" spans="1:6" ht="14.4" thickBot="1" x14ac:dyDescent="0.35"/>
    <row r="66" spans="1:6" ht="14.4" thickBot="1" x14ac:dyDescent="0.35">
      <c r="A66" s="142" t="s">
        <v>1</v>
      </c>
      <c r="B66" s="119" t="s">
        <v>388</v>
      </c>
    </row>
    <row r="67" spans="1:6" ht="14.4" thickBot="1" x14ac:dyDescent="0.35">
      <c r="A67" s="142" t="s">
        <v>0</v>
      </c>
      <c r="B67" s="119" t="s">
        <v>14</v>
      </c>
    </row>
    <row r="68" spans="1:6" ht="14.4" thickBot="1" x14ac:dyDescent="0.35"/>
    <row r="69" spans="1:6" ht="13.5" customHeight="1" thickBot="1" x14ac:dyDescent="0.35">
      <c r="A69" s="126" t="s">
        <v>31</v>
      </c>
      <c r="B69" s="126" t="s">
        <v>96</v>
      </c>
      <c r="C69" s="127"/>
      <c r="D69" s="128"/>
      <c r="E69" s="129"/>
      <c r="F69" s="144" t="s">
        <v>427</v>
      </c>
    </row>
    <row r="70" spans="1:6" ht="14.4" thickBot="1" x14ac:dyDescent="0.35">
      <c r="A70" s="126" t="s">
        <v>95</v>
      </c>
      <c r="B70" s="127" t="s">
        <v>423</v>
      </c>
      <c r="C70" s="128" t="s">
        <v>422</v>
      </c>
      <c r="D70" s="128" t="s">
        <v>424</v>
      </c>
      <c r="E70" s="129" t="s">
        <v>426</v>
      </c>
      <c r="F70" s="145"/>
    </row>
    <row r="71" spans="1:6" x14ac:dyDescent="0.3">
      <c r="A71" s="130" t="s">
        <v>6</v>
      </c>
      <c r="B71" s="120">
        <v>62294.58</v>
      </c>
      <c r="C71" s="121">
        <v>0</v>
      </c>
      <c r="D71" s="121">
        <v>79000</v>
      </c>
      <c r="E71" s="122">
        <v>28000</v>
      </c>
      <c r="F71" s="115">
        <v>28000</v>
      </c>
    </row>
    <row r="72" spans="1:6" x14ac:dyDescent="0.3">
      <c r="A72" s="131" t="s">
        <v>7</v>
      </c>
      <c r="B72" s="123">
        <v>-8011.88</v>
      </c>
      <c r="C72" s="140">
        <v>0</v>
      </c>
      <c r="D72" s="140">
        <v>-3000</v>
      </c>
      <c r="E72" s="115"/>
      <c r="F72" s="115">
        <v>0</v>
      </c>
    </row>
    <row r="73" spans="1:6" x14ac:dyDescent="0.3">
      <c r="A73" s="131" t="s">
        <v>27</v>
      </c>
      <c r="B73" s="123">
        <v>12016.21</v>
      </c>
      <c r="C73" s="140">
        <v>0</v>
      </c>
      <c r="D73" s="140">
        <v>13000</v>
      </c>
      <c r="E73" s="115">
        <v>6000</v>
      </c>
      <c r="F73" s="115">
        <v>6000</v>
      </c>
    </row>
    <row r="74" spans="1:6" x14ac:dyDescent="0.3">
      <c r="A74" s="132" t="s">
        <v>28</v>
      </c>
      <c r="B74" s="124">
        <v>66298.91</v>
      </c>
      <c r="C74" s="141">
        <v>0</v>
      </c>
      <c r="D74" s="141">
        <v>89000</v>
      </c>
      <c r="E74" s="116">
        <v>34000</v>
      </c>
      <c r="F74" s="116">
        <v>34000</v>
      </c>
    </row>
    <row r="75" spans="1:6" x14ac:dyDescent="0.3">
      <c r="A75" s="131" t="s">
        <v>8</v>
      </c>
      <c r="B75" s="123">
        <v>389</v>
      </c>
      <c r="C75" s="140">
        <v>0</v>
      </c>
      <c r="D75" s="140">
        <v>400</v>
      </c>
      <c r="E75" s="115">
        <v>200</v>
      </c>
      <c r="F75" s="115">
        <v>200</v>
      </c>
    </row>
    <row r="76" spans="1:6" ht="14.4" thickBot="1" x14ac:dyDescent="0.35">
      <c r="A76" s="133" t="s">
        <v>29</v>
      </c>
      <c r="B76" s="125">
        <v>170.43421593830334</v>
      </c>
      <c r="C76" s="117">
        <v>0</v>
      </c>
      <c r="D76" s="117">
        <v>222.5</v>
      </c>
      <c r="E76" s="118">
        <v>170</v>
      </c>
      <c r="F76" s="118">
        <v>170</v>
      </c>
    </row>
    <row r="78" spans="1:6" ht="14.4" thickBot="1" x14ac:dyDescent="0.35"/>
    <row r="79" spans="1:6" ht="14.4" thickBot="1" x14ac:dyDescent="0.35">
      <c r="A79" s="142" t="s">
        <v>1</v>
      </c>
      <c r="B79" s="119" t="s">
        <v>388</v>
      </c>
    </row>
    <row r="80" spans="1:6" ht="12.75" customHeight="1" thickBot="1" x14ac:dyDescent="0.35">
      <c r="A80" s="142" t="s">
        <v>0</v>
      </c>
      <c r="B80" s="119" t="s">
        <v>15</v>
      </c>
    </row>
    <row r="81" spans="1:6" ht="14.4" thickBot="1" x14ac:dyDescent="0.35"/>
    <row r="82" spans="1:6" ht="13.5" customHeight="1" thickBot="1" x14ac:dyDescent="0.35">
      <c r="A82" s="126" t="s">
        <v>31</v>
      </c>
      <c r="B82" s="126" t="s">
        <v>96</v>
      </c>
      <c r="C82" s="127"/>
      <c r="D82" s="128"/>
      <c r="E82" s="129"/>
      <c r="F82" s="144" t="s">
        <v>427</v>
      </c>
    </row>
    <row r="83" spans="1:6" ht="14.4" thickBot="1" x14ac:dyDescent="0.35">
      <c r="A83" s="126" t="s">
        <v>95</v>
      </c>
      <c r="B83" s="127" t="s">
        <v>423</v>
      </c>
      <c r="C83" s="128" t="s">
        <v>422</v>
      </c>
      <c r="D83" s="128" t="s">
        <v>424</v>
      </c>
      <c r="E83" s="129" t="s">
        <v>426</v>
      </c>
      <c r="F83" s="145"/>
    </row>
    <row r="84" spans="1:6" x14ac:dyDescent="0.3">
      <c r="A84" s="130" t="s">
        <v>6</v>
      </c>
      <c r="B84" s="120">
        <v>630566.52</v>
      </c>
      <c r="C84" s="121">
        <v>780000</v>
      </c>
      <c r="D84" s="121">
        <v>619000</v>
      </c>
      <c r="E84" s="122">
        <v>667000</v>
      </c>
      <c r="F84" s="115">
        <v>-113000</v>
      </c>
    </row>
    <row r="85" spans="1:6" x14ac:dyDescent="0.3">
      <c r="A85" s="131" t="s">
        <v>7</v>
      </c>
      <c r="B85" s="123">
        <v>-86970.84</v>
      </c>
      <c r="C85" s="140">
        <v>-124000</v>
      </c>
      <c r="D85" s="140">
        <v>-31000</v>
      </c>
      <c r="E85" s="115">
        <v>-44000</v>
      </c>
      <c r="F85" s="115">
        <v>80000</v>
      </c>
    </row>
    <row r="86" spans="1:6" x14ac:dyDescent="0.3">
      <c r="A86" s="131" t="s">
        <v>27</v>
      </c>
      <c r="B86" s="123">
        <v>74290.45</v>
      </c>
      <c r="C86" s="140">
        <v>97000</v>
      </c>
      <c r="D86" s="140">
        <v>71000</v>
      </c>
      <c r="E86" s="115">
        <v>77000</v>
      </c>
      <c r="F86" s="115">
        <v>-20000</v>
      </c>
    </row>
    <row r="87" spans="1:6" x14ac:dyDescent="0.3">
      <c r="A87" s="132" t="s">
        <v>28</v>
      </c>
      <c r="B87" s="124">
        <v>617886.13</v>
      </c>
      <c r="C87" s="141">
        <v>753000</v>
      </c>
      <c r="D87" s="141">
        <v>659000</v>
      </c>
      <c r="E87" s="116">
        <v>700000</v>
      </c>
      <c r="F87" s="116">
        <v>-53000</v>
      </c>
    </row>
    <row r="88" spans="1:6" x14ac:dyDescent="0.3">
      <c r="A88" s="131" t="s">
        <v>8</v>
      </c>
      <c r="B88" s="123">
        <v>2405</v>
      </c>
      <c r="C88" s="140">
        <v>3030</v>
      </c>
      <c r="D88" s="140">
        <v>2200</v>
      </c>
      <c r="E88" s="115">
        <v>2400</v>
      </c>
      <c r="F88" s="115">
        <v>-630</v>
      </c>
    </row>
    <row r="89" spans="1:6" ht="14.4" thickBot="1" x14ac:dyDescent="0.35">
      <c r="A89" s="133" t="s">
        <v>29</v>
      </c>
      <c r="B89" s="125">
        <v>256.91730977130976</v>
      </c>
      <c r="C89" s="117">
        <v>248.51485148514851</v>
      </c>
      <c r="D89" s="117">
        <v>299.54545454545456</v>
      </c>
      <c r="E89" s="118">
        <v>291.66666666666669</v>
      </c>
      <c r="F89" s="118">
        <v>43.151815181518174</v>
      </c>
    </row>
    <row r="91" spans="1:6" ht="14.4" thickBot="1" x14ac:dyDescent="0.35"/>
    <row r="92" spans="1:6" ht="14.4" thickBot="1" x14ac:dyDescent="0.35">
      <c r="A92" s="142" t="s">
        <v>1</v>
      </c>
      <c r="B92" s="119" t="s">
        <v>388</v>
      </c>
    </row>
    <row r="93" spans="1:6" ht="14.4" thickBot="1" x14ac:dyDescent="0.35">
      <c r="A93" s="142" t="s">
        <v>0</v>
      </c>
      <c r="B93" s="119" t="s">
        <v>16</v>
      </c>
    </row>
    <row r="94" spans="1:6" ht="14.4" thickBot="1" x14ac:dyDescent="0.35"/>
    <row r="95" spans="1:6" ht="13.5" customHeight="1" thickBot="1" x14ac:dyDescent="0.35">
      <c r="A95" s="126" t="s">
        <v>31</v>
      </c>
      <c r="B95" s="126" t="s">
        <v>96</v>
      </c>
      <c r="C95" s="127"/>
      <c r="D95" s="128"/>
      <c r="E95" s="129"/>
      <c r="F95" s="144" t="s">
        <v>427</v>
      </c>
    </row>
    <row r="96" spans="1:6" ht="14.4" thickBot="1" x14ac:dyDescent="0.35">
      <c r="A96" s="126" t="s">
        <v>95</v>
      </c>
      <c r="B96" s="127" t="s">
        <v>423</v>
      </c>
      <c r="C96" s="128" t="s">
        <v>422</v>
      </c>
      <c r="D96" s="128" t="s">
        <v>424</v>
      </c>
      <c r="E96" s="129" t="s">
        <v>426</v>
      </c>
      <c r="F96" s="145"/>
    </row>
    <row r="97" spans="1:6" x14ac:dyDescent="0.3">
      <c r="A97" s="130" t="s">
        <v>6</v>
      </c>
      <c r="B97" s="120">
        <v>320282.09999999998</v>
      </c>
      <c r="C97" s="121">
        <v>349000</v>
      </c>
      <c r="D97" s="121">
        <v>292000</v>
      </c>
      <c r="E97" s="122">
        <v>291000</v>
      </c>
      <c r="F97" s="115">
        <v>-58000</v>
      </c>
    </row>
    <row r="98" spans="1:6" x14ac:dyDescent="0.3">
      <c r="A98" s="131" t="s">
        <v>7</v>
      </c>
      <c r="B98" s="123">
        <v>-56855.08</v>
      </c>
      <c r="C98" s="140">
        <v>-84000</v>
      </c>
      <c r="D98" s="140">
        <v>-25000</v>
      </c>
      <c r="E98" s="115">
        <v>-20000</v>
      </c>
      <c r="F98" s="115">
        <v>64000</v>
      </c>
    </row>
    <row r="99" spans="1:6" x14ac:dyDescent="0.3">
      <c r="A99" s="131" t="s">
        <v>27</v>
      </c>
      <c r="B99" s="123">
        <v>60976.86</v>
      </c>
      <c r="C99" s="140">
        <v>65000</v>
      </c>
      <c r="D99" s="140">
        <v>61000</v>
      </c>
      <c r="E99" s="115">
        <v>54000</v>
      </c>
      <c r="F99" s="115">
        <v>-11000</v>
      </c>
    </row>
    <row r="100" spans="1:6" x14ac:dyDescent="0.3">
      <c r="A100" s="132" t="s">
        <v>28</v>
      </c>
      <c r="B100" s="124">
        <v>324403.87999999995</v>
      </c>
      <c r="C100" s="141">
        <v>330000</v>
      </c>
      <c r="D100" s="141">
        <v>328000</v>
      </c>
      <c r="E100" s="116">
        <v>325000</v>
      </c>
      <c r="F100" s="116">
        <v>-5000</v>
      </c>
    </row>
    <row r="101" spans="1:6" x14ac:dyDescent="0.3">
      <c r="A101" s="131" t="s">
        <v>8</v>
      </c>
      <c r="B101" s="123">
        <v>1974</v>
      </c>
      <c r="C101" s="140">
        <v>2040</v>
      </c>
      <c r="D101" s="140">
        <v>1900</v>
      </c>
      <c r="E101" s="115">
        <v>1700</v>
      </c>
      <c r="F101" s="115">
        <v>-340</v>
      </c>
    </row>
    <row r="102" spans="1:6" ht="14.4" thickBot="1" x14ac:dyDescent="0.35">
      <c r="A102" s="133" t="s">
        <v>29</v>
      </c>
      <c r="B102" s="125">
        <v>164.33833839918944</v>
      </c>
      <c r="C102" s="117">
        <v>161.76470588235293</v>
      </c>
      <c r="D102" s="117">
        <v>172.63157894736841</v>
      </c>
      <c r="E102" s="118">
        <v>191.1764705882353</v>
      </c>
      <c r="F102" s="118">
        <v>29.411764705882376</v>
      </c>
    </row>
    <row r="104" spans="1:6" ht="14.4" thickBot="1" x14ac:dyDescent="0.35"/>
    <row r="105" spans="1:6" ht="14.4" thickBot="1" x14ac:dyDescent="0.35">
      <c r="A105" s="142" t="s">
        <v>1</v>
      </c>
      <c r="B105" s="119" t="s">
        <v>388</v>
      </c>
    </row>
    <row r="106" spans="1:6" ht="14.4" thickBot="1" x14ac:dyDescent="0.35">
      <c r="A106" s="142" t="s">
        <v>0</v>
      </c>
      <c r="B106" s="119" t="s">
        <v>17</v>
      </c>
    </row>
    <row r="107" spans="1:6" ht="14.4" thickBot="1" x14ac:dyDescent="0.35"/>
    <row r="108" spans="1:6" ht="13.5" customHeight="1" thickBot="1" x14ac:dyDescent="0.35">
      <c r="A108" s="126" t="s">
        <v>31</v>
      </c>
      <c r="B108" s="126" t="s">
        <v>96</v>
      </c>
      <c r="C108" s="127"/>
      <c r="D108" s="128"/>
      <c r="E108" s="129"/>
      <c r="F108" s="144" t="s">
        <v>427</v>
      </c>
    </row>
    <row r="109" spans="1:6" ht="14.4" thickBot="1" x14ac:dyDescent="0.35">
      <c r="A109" s="126" t="s">
        <v>95</v>
      </c>
      <c r="B109" s="127" t="s">
        <v>423</v>
      </c>
      <c r="C109" s="128" t="s">
        <v>422</v>
      </c>
      <c r="D109" s="128" t="s">
        <v>424</v>
      </c>
      <c r="E109" s="129" t="s">
        <v>426</v>
      </c>
      <c r="F109" s="145"/>
    </row>
    <row r="110" spans="1:6" x14ac:dyDescent="0.3">
      <c r="A110" s="130" t="s">
        <v>6</v>
      </c>
      <c r="B110" s="120">
        <v>335650.36</v>
      </c>
      <c r="C110" s="121">
        <v>414000</v>
      </c>
      <c r="D110" s="121">
        <v>273000</v>
      </c>
      <c r="E110" s="122">
        <v>334000</v>
      </c>
      <c r="F110" s="115">
        <v>-80000</v>
      </c>
    </row>
    <row r="111" spans="1:6" x14ac:dyDescent="0.3">
      <c r="A111" s="131" t="s">
        <v>7</v>
      </c>
      <c r="B111" s="123">
        <v>-44392.21</v>
      </c>
      <c r="C111" s="140">
        <v>-75000</v>
      </c>
      <c r="D111" s="140">
        <v>-7000</v>
      </c>
      <c r="E111" s="115">
        <v>-8000</v>
      </c>
      <c r="F111" s="115">
        <v>67000</v>
      </c>
    </row>
    <row r="112" spans="1:6" x14ac:dyDescent="0.3">
      <c r="A112" s="131" t="s">
        <v>27</v>
      </c>
      <c r="B112" s="123">
        <v>43802.02</v>
      </c>
      <c r="C112" s="140">
        <v>59000</v>
      </c>
      <c r="D112" s="140">
        <v>32000</v>
      </c>
      <c r="E112" s="115">
        <v>40000</v>
      </c>
      <c r="F112" s="115">
        <v>-19000</v>
      </c>
    </row>
    <row r="113" spans="1:6" x14ac:dyDescent="0.3">
      <c r="A113" s="132" t="s">
        <v>28</v>
      </c>
      <c r="B113" s="124">
        <v>335060.17</v>
      </c>
      <c r="C113" s="141">
        <v>398000</v>
      </c>
      <c r="D113" s="141">
        <v>298000</v>
      </c>
      <c r="E113" s="116">
        <v>366000</v>
      </c>
      <c r="F113" s="116">
        <v>-32000</v>
      </c>
    </row>
    <row r="114" spans="1:6" x14ac:dyDescent="0.3">
      <c r="A114" s="131" t="s">
        <v>8</v>
      </c>
      <c r="B114" s="123">
        <v>1418</v>
      </c>
      <c r="C114" s="140">
        <v>1820</v>
      </c>
      <c r="D114" s="140">
        <v>1000</v>
      </c>
      <c r="E114" s="115">
        <v>1200</v>
      </c>
      <c r="F114" s="115">
        <v>-620</v>
      </c>
    </row>
    <row r="115" spans="1:6" ht="14.4" thickBot="1" x14ac:dyDescent="0.35">
      <c r="A115" s="133" t="s">
        <v>29</v>
      </c>
      <c r="B115" s="125">
        <v>236.29066995768687</v>
      </c>
      <c r="C115" s="117">
        <v>218.68131868131869</v>
      </c>
      <c r="D115" s="117">
        <v>298</v>
      </c>
      <c r="E115" s="118">
        <v>305</v>
      </c>
      <c r="F115" s="118">
        <v>86.318681318681314</v>
      </c>
    </row>
    <row r="117" spans="1:6" ht="14.4" thickBot="1" x14ac:dyDescent="0.35"/>
    <row r="118" spans="1:6" ht="14.4" thickBot="1" x14ac:dyDescent="0.35">
      <c r="A118" s="142" t="s">
        <v>1</v>
      </c>
      <c r="B118" s="119" t="s">
        <v>388</v>
      </c>
    </row>
    <row r="119" spans="1:6" ht="14.4" thickBot="1" x14ac:dyDescent="0.35">
      <c r="A119" s="142" t="s">
        <v>0</v>
      </c>
      <c r="B119" s="119" t="s">
        <v>18</v>
      </c>
    </row>
    <row r="120" spans="1:6" ht="14.4" thickBot="1" x14ac:dyDescent="0.35"/>
    <row r="121" spans="1:6" ht="13.5" customHeight="1" thickBot="1" x14ac:dyDescent="0.35">
      <c r="A121" s="126" t="s">
        <v>31</v>
      </c>
      <c r="B121" s="126" t="s">
        <v>96</v>
      </c>
      <c r="C121" s="127"/>
      <c r="D121" s="128"/>
      <c r="E121" s="129"/>
      <c r="F121" s="144" t="s">
        <v>427</v>
      </c>
    </row>
    <row r="122" spans="1:6" ht="14.4" thickBot="1" x14ac:dyDescent="0.35">
      <c r="A122" s="126" t="s">
        <v>95</v>
      </c>
      <c r="B122" s="127" t="s">
        <v>423</v>
      </c>
      <c r="C122" s="128" t="s">
        <v>422</v>
      </c>
      <c r="D122" s="128" t="s">
        <v>424</v>
      </c>
      <c r="E122" s="129" t="s">
        <v>426</v>
      </c>
      <c r="F122" s="145"/>
    </row>
    <row r="123" spans="1:6" x14ac:dyDescent="0.3">
      <c r="A123" s="130" t="s">
        <v>6</v>
      </c>
      <c r="B123" s="120">
        <v>143620.19</v>
      </c>
      <c r="C123" s="121">
        <v>178000</v>
      </c>
      <c r="D123" s="121">
        <v>96000</v>
      </c>
      <c r="E123" s="122">
        <v>186000</v>
      </c>
      <c r="F123" s="115">
        <v>8000</v>
      </c>
    </row>
    <row r="124" spans="1:6" x14ac:dyDescent="0.3">
      <c r="A124" s="131" t="s">
        <v>7</v>
      </c>
      <c r="B124" s="123">
        <v>-11281.58</v>
      </c>
      <c r="C124" s="140">
        <v>-27000</v>
      </c>
      <c r="D124" s="140">
        <v>-7000</v>
      </c>
      <c r="E124" s="115">
        <v>-5000</v>
      </c>
      <c r="F124" s="115">
        <v>22000</v>
      </c>
    </row>
    <row r="125" spans="1:6" x14ac:dyDescent="0.3">
      <c r="A125" s="131" t="s">
        <v>27</v>
      </c>
      <c r="B125" s="123">
        <v>15136.1</v>
      </c>
      <c r="C125" s="140">
        <v>21000</v>
      </c>
      <c r="D125" s="140">
        <v>6000</v>
      </c>
      <c r="E125" s="115">
        <v>14000</v>
      </c>
      <c r="F125" s="115">
        <v>-7000</v>
      </c>
    </row>
    <row r="126" spans="1:6" x14ac:dyDescent="0.3">
      <c r="A126" s="132" t="s">
        <v>28</v>
      </c>
      <c r="B126" s="124">
        <v>147474.71000000002</v>
      </c>
      <c r="C126" s="141">
        <v>172000</v>
      </c>
      <c r="D126" s="141">
        <v>89000</v>
      </c>
      <c r="E126" s="116">
        <v>195000</v>
      </c>
      <c r="F126" s="116">
        <v>23000</v>
      </c>
    </row>
    <row r="127" spans="1:6" x14ac:dyDescent="0.3">
      <c r="A127" s="131" t="s">
        <v>8</v>
      </c>
      <c r="B127" s="123">
        <v>490</v>
      </c>
      <c r="C127" s="140">
        <v>670</v>
      </c>
      <c r="D127" s="140">
        <v>200</v>
      </c>
      <c r="E127" s="115">
        <v>400</v>
      </c>
      <c r="F127" s="115">
        <v>-270</v>
      </c>
    </row>
    <row r="128" spans="1:6" ht="14.4" thickBot="1" x14ac:dyDescent="0.35">
      <c r="A128" s="133" t="s">
        <v>29</v>
      </c>
      <c r="B128" s="125">
        <v>300.96879591836739</v>
      </c>
      <c r="C128" s="117">
        <v>256.71641791044777</v>
      </c>
      <c r="D128" s="117">
        <v>445</v>
      </c>
      <c r="E128" s="118">
        <v>487.5</v>
      </c>
      <c r="F128" s="118">
        <v>230.78358208955223</v>
      </c>
    </row>
    <row r="130" spans="1:6" ht="14.4" thickBot="1" x14ac:dyDescent="0.35"/>
    <row r="131" spans="1:6" ht="14.4" thickBot="1" x14ac:dyDescent="0.35">
      <c r="A131" s="142" t="s">
        <v>1</v>
      </c>
      <c r="B131" s="119" t="s">
        <v>388</v>
      </c>
    </row>
    <row r="132" spans="1:6" ht="14.4" thickBot="1" x14ac:dyDescent="0.35">
      <c r="A132" s="142" t="s">
        <v>0</v>
      </c>
      <c r="B132" s="119" t="s">
        <v>19</v>
      </c>
    </row>
    <row r="133" spans="1:6" ht="14.4" thickBot="1" x14ac:dyDescent="0.35"/>
    <row r="134" spans="1:6" ht="13.5" customHeight="1" thickBot="1" x14ac:dyDescent="0.35">
      <c r="A134" s="126" t="s">
        <v>31</v>
      </c>
      <c r="B134" s="126" t="s">
        <v>96</v>
      </c>
      <c r="C134" s="127"/>
      <c r="D134" s="128"/>
      <c r="E134" s="129"/>
      <c r="F134" s="144" t="s">
        <v>427</v>
      </c>
    </row>
    <row r="135" spans="1:6" ht="14.4" thickBot="1" x14ac:dyDescent="0.35">
      <c r="A135" s="126" t="s">
        <v>95</v>
      </c>
      <c r="B135" s="127" t="s">
        <v>423</v>
      </c>
      <c r="C135" s="128" t="s">
        <v>422</v>
      </c>
      <c r="D135" s="128" t="s">
        <v>424</v>
      </c>
      <c r="E135" s="129" t="s">
        <v>426</v>
      </c>
      <c r="F135" s="145"/>
    </row>
    <row r="136" spans="1:6" x14ac:dyDescent="0.3">
      <c r="A136" s="130" t="s">
        <v>6</v>
      </c>
      <c r="B136" s="120">
        <v>156495.66</v>
      </c>
      <c r="C136" s="121">
        <v>230000</v>
      </c>
      <c r="D136" s="121">
        <v>178000</v>
      </c>
      <c r="E136" s="122">
        <v>150000</v>
      </c>
      <c r="F136" s="115">
        <v>-80000</v>
      </c>
    </row>
    <row r="137" spans="1:6" x14ac:dyDescent="0.3">
      <c r="A137" s="131" t="s">
        <v>7</v>
      </c>
      <c r="B137" s="123">
        <v>-21663.66</v>
      </c>
      <c r="C137" s="140">
        <v>-35000</v>
      </c>
      <c r="D137" s="140">
        <v>-8000</v>
      </c>
      <c r="E137" s="115">
        <v>-9000</v>
      </c>
      <c r="F137" s="115">
        <v>26000</v>
      </c>
    </row>
    <row r="138" spans="1:6" x14ac:dyDescent="0.3">
      <c r="A138" s="131" t="s">
        <v>27</v>
      </c>
      <c r="B138" s="123">
        <v>20047.61</v>
      </c>
      <c r="C138" s="140">
        <v>28000</v>
      </c>
      <c r="D138" s="140">
        <v>23000</v>
      </c>
      <c r="E138" s="115">
        <v>20000</v>
      </c>
      <c r="F138" s="115">
        <v>-8000</v>
      </c>
    </row>
    <row r="139" spans="1:6" x14ac:dyDescent="0.3">
      <c r="A139" s="132" t="s">
        <v>28</v>
      </c>
      <c r="B139" s="124">
        <v>154879.60999999999</v>
      </c>
      <c r="C139" s="141">
        <v>223000</v>
      </c>
      <c r="D139" s="141">
        <v>176000</v>
      </c>
      <c r="E139" s="116">
        <v>161000</v>
      </c>
      <c r="F139" s="116">
        <v>-62000</v>
      </c>
    </row>
    <row r="140" spans="1:6" x14ac:dyDescent="0.3">
      <c r="A140" s="131" t="s">
        <v>8</v>
      </c>
      <c r="B140" s="123">
        <v>649</v>
      </c>
      <c r="C140" s="140">
        <v>860</v>
      </c>
      <c r="D140" s="140">
        <v>500</v>
      </c>
      <c r="E140" s="115">
        <v>600</v>
      </c>
      <c r="F140" s="115">
        <v>-260</v>
      </c>
    </row>
    <row r="141" spans="1:6" ht="14.4" thickBot="1" x14ac:dyDescent="0.35">
      <c r="A141" s="133" t="s">
        <v>29</v>
      </c>
      <c r="B141" s="125">
        <v>238.64346687211091</v>
      </c>
      <c r="C141" s="117">
        <v>259.30232558139534</v>
      </c>
      <c r="D141" s="117">
        <v>352</v>
      </c>
      <c r="E141" s="118">
        <v>268.33333333333331</v>
      </c>
      <c r="F141" s="118">
        <v>9.0310077519379774</v>
      </c>
    </row>
    <row r="143" spans="1:6" ht="14.4" thickBot="1" x14ac:dyDescent="0.35"/>
    <row r="144" spans="1:6" ht="14.4" thickBot="1" x14ac:dyDescent="0.35">
      <c r="A144" s="142" t="s">
        <v>1</v>
      </c>
      <c r="B144" s="119" t="s">
        <v>388</v>
      </c>
    </row>
    <row r="145" spans="1:6" ht="14.4" thickBot="1" x14ac:dyDescent="0.35">
      <c r="A145" s="142" t="s">
        <v>0</v>
      </c>
      <c r="B145" s="119" t="s">
        <v>20</v>
      </c>
    </row>
    <row r="146" spans="1:6" ht="14.4" thickBot="1" x14ac:dyDescent="0.35"/>
    <row r="147" spans="1:6" ht="13.5" customHeight="1" thickBot="1" x14ac:dyDescent="0.35">
      <c r="A147" s="126" t="s">
        <v>31</v>
      </c>
      <c r="B147" s="126" t="s">
        <v>96</v>
      </c>
      <c r="C147" s="127"/>
      <c r="D147" s="128"/>
      <c r="E147" s="129"/>
      <c r="F147" s="144" t="s">
        <v>427</v>
      </c>
    </row>
    <row r="148" spans="1:6" ht="14.4" thickBot="1" x14ac:dyDescent="0.35">
      <c r="A148" s="126" t="s">
        <v>95</v>
      </c>
      <c r="B148" s="127" t="s">
        <v>423</v>
      </c>
      <c r="C148" s="128" t="s">
        <v>422</v>
      </c>
      <c r="D148" s="128" t="s">
        <v>424</v>
      </c>
      <c r="E148" s="129" t="s">
        <v>426</v>
      </c>
      <c r="F148" s="145"/>
    </row>
    <row r="149" spans="1:6" x14ac:dyDescent="0.3">
      <c r="A149" s="130" t="s">
        <v>6</v>
      </c>
      <c r="B149" s="120">
        <v>1252559.7</v>
      </c>
      <c r="C149" s="121">
        <v>1484000</v>
      </c>
      <c r="D149" s="121">
        <v>1226000</v>
      </c>
      <c r="E149" s="122">
        <v>1018000</v>
      </c>
      <c r="F149" s="115">
        <v>-466000</v>
      </c>
    </row>
    <row r="150" spans="1:6" x14ac:dyDescent="0.3">
      <c r="A150" s="131" t="s">
        <v>7</v>
      </c>
      <c r="B150" s="123">
        <v>-295223.24</v>
      </c>
      <c r="C150" s="140">
        <v>-304000</v>
      </c>
      <c r="D150" s="140">
        <v>-52000</v>
      </c>
      <c r="E150" s="115">
        <v>-41000</v>
      </c>
      <c r="F150" s="115">
        <v>263000</v>
      </c>
    </row>
    <row r="151" spans="1:6" x14ac:dyDescent="0.3">
      <c r="A151" s="131" t="s">
        <v>27</v>
      </c>
      <c r="B151" s="123">
        <v>194514.33</v>
      </c>
      <c r="C151" s="140">
        <v>239000</v>
      </c>
      <c r="D151" s="140">
        <v>199000</v>
      </c>
      <c r="E151" s="115">
        <v>164000</v>
      </c>
      <c r="F151" s="115">
        <v>-75000</v>
      </c>
    </row>
    <row r="152" spans="1:6" x14ac:dyDescent="0.3">
      <c r="A152" s="132" t="s">
        <v>28</v>
      </c>
      <c r="B152" s="124">
        <v>1151850.79</v>
      </c>
      <c r="C152" s="141">
        <v>1419000</v>
      </c>
      <c r="D152" s="141">
        <v>1197000</v>
      </c>
      <c r="E152" s="116">
        <v>1141000</v>
      </c>
      <c r="F152" s="116">
        <v>-278000</v>
      </c>
    </row>
    <row r="153" spans="1:6" x14ac:dyDescent="0.3">
      <c r="A153" s="131" t="s">
        <v>8</v>
      </c>
      <c r="B153" s="123">
        <v>6297</v>
      </c>
      <c r="C153" s="140">
        <v>7470</v>
      </c>
      <c r="D153" s="140">
        <v>6200</v>
      </c>
      <c r="E153" s="115">
        <v>5100</v>
      </c>
      <c r="F153" s="115">
        <v>-2370</v>
      </c>
    </row>
    <row r="154" spans="1:6" ht="14.4" thickBot="1" x14ac:dyDescent="0.35">
      <c r="A154" s="133" t="s">
        <v>29</v>
      </c>
      <c r="B154" s="125">
        <v>182.92056376052088</v>
      </c>
      <c r="C154" s="117">
        <v>189.95983935742973</v>
      </c>
      <c r="D154" s="117">
        <v>193.06451612903226</v>
      </c>
      <c r="E154" s="118">
        <v>223.72549019607843</v>
      </c>
      <c r="F154" s="118">
        <v>33.765650838648696</v>
      </c>
    </row>
    <row r="156" spans="1:6" ht="14.4" thickBot="1" x14ac:dyDescent="0.35"/>
    <row r="157" spans="1:6" ht="14.4" thickBot="1" x14ac:dyDescent="0.35">
      <c r="A157" s="142" t="s">
        <v>1</v>
      </c>
      <c r="B157" s="119" t="s">
        <v>388</v>
      </c>
    </row>
    <row r="158" spans="1:6" ht="14.4" thickBot="1" x14ac:dyDescent="0.35">
      <c r="A158" s="142" t="s">
        <v>0</v>
      </c>
      <c r="B158" s="119" t="s">
        <v>21</v>
      </c>
    </row>
    <row r="159" spans="1:6" ht="14.4" thickBot="1" x14ac:dyDescent="0.35"/>
    <row r="160" spans="1:6" ht="13.5" customHeight="1" thickBot="1" x14ac:dyDescent="0.35">
      <c r="A160" s="126" t="s">
        <v>31</v>
      </c>
      <c r="B160" s="126" t="s">
        <v>96</v>
      </c>
      <c r="C160" s="127"/>
      <c r="D160" s="128"/>
      <c r="E160" s="129"/>
      <c r="F160" s="144" t="s">
        <v>427</v>
      </c>
    </row>
    <row r="161" spans="1:6" ht="14.4" thickBot="1" x14ac:dyDescent="0.35">
      <c r="A161" s="126" t="s">
        <v>95</v>
      </c>
      <c r="B161" s="127" t="s">
        <v>423</v>
      </c>
      <c r="C161" s="128" t="s">
        <v>422</v>
      </c>
      <c r="D161" s="128" t="s">
        <v>424</v>
      </c>
      <c r="E161" s="129" t="s">
        <v>426</v>
      </c>
      <c r="F161" s="145"/>
    </row>
    <row r="162" spans="1:6" x14ac:dyDescent="0.3">
      <c r="A162" s="130" t="s">
        <v>6</v>
      </c>
      <c r="B162" s="120">
        <v>114255.01</v>
      </c>
      <c r="C162" s="121">
        <v>172000</v>
      </c>
      <c r="D162" s="121">
        <v>66000</v>
      </c>
      <c r="E162" s="122">
        <v>117000</v>
      </c>
      <c r="F162" s="115">
        <v>-55000</v>
      </c>
    </row>
    <row r="163" spans="1:6" x14ac:dyDescent="0.3">
      <c r="A163" s="131" t="s">
        <v>7</v>
      </c>
      <c r="B163" s="123">
        <v>-12830.36</v>
      </c>
      <c r="C163" s="140">
        <v>-26000</v>
      </c>
      <c r="D163" s="140">
        <v>-6000</v>
      </c>
      <c r="E163" s="115">
        <v>-6000</v>
      </c>
      <c r="F163" s="115">
        <v>20000</v>
      </c>
    </row>
    <row r="164" spans="1:6" x14ac:dyDescent="0.3">
      <c r="A164" s="131" t="s">
        <v>27</v>
      </c>
      <c r="B164" s="123">
        <v>13962.28</v>
      </c>
      <c r="C164" s="140">
        <v>20000</v>
      </c>
      <c r="D164" s="140">
        <v>10000</v>
      </c>
      <c r="E164" s="115">
        <v>13000</v>
      </c>
      <c r="F164" s="115">
        <v>-7000</v>
      </c>
    </row>
    <row r="165" spans="1:6" x14ac:dyDescent="0.3">
      <c r="A165" s="132" t="s">
        <v>28</v>
      </c>
      <c r="B165" s="124">
        <v>115386.93</v>
      </c>
      <c r="C165" s="141">
        <v>166000</v>
      </c>
      <c r="D165" s="141">
        <v>259000</v>
      </c>
      <c r="E165" s="116">
        <v>124000</v>
      </c>
      <c r="F165" s="116">
        <v>-42000</v>
      </c>
    </row>
    <row r="166" spans="1:6" x14ac:dyDescent="0.3">
      <c r="A166" s="131" t="s">
        <v>8</v>
      </c>
      <c r="B166" s="123">
        <v>452</v>
      </c>
      <c r="C166" s="140">
        <v>640</v>
      </c>
      <c r="D166" s="140">
        <v>300</v>
      </c>
      <c r="E166" s="115">
        <v>400</v>
      </c>
      <c r="F166" s="115">
        <v>-240</v>
      </c>
    </row>
    <row r="167" spans="1:6" ht="14.4" thickBot="1" x14ac:dyDescent="0.35">
      <c r="A167" s="133" t="s">
        <v>29</v>
      </c>
      <c r="B167" s="125">
        <v>255.28081858407077</v>
      </c>
      <c r="C167" s="117">
        <v>259.375</v>
      </c>
      <c r="D167" s="117">
        <v>863.33333333333337</v>
      </c>
      <c r="E167" s="118">
        <v>310</v>
      </c>
      <c r="F167" s="118">
        <v>50.625</v>
      </c>
    </row>
    <row r="169" spans="1:6" ht="14.4" thickBot="1" x14ac:dyDescent="0.35"/>
    <row r="170" spans="1:6" ht="14.4" thickBot="1" x14ac:dyDescent="0.35">
      <c r="A170" s="142" t="s">
        <v>1</v>
      </c>
      <c r="B170" s="119" t="s">
        <v>388</v>
      </c>
    </row>
    <row r="171" spans="1:6" ht="14.4" thickBot="1" x14ac:dyDescent="0.35">
      <c r="A171" s="142" t="s">
        <v>0</v>
      </c>
      <c r="B171" s="119" t="s">
        <v>23</v>
      </c>
    </row>
    <row r="172" spans="1:6" ht="14.4" thickBot="1" x14ac:dyDescent="0.35"/>
    <row r="173" spans="1:6" ht="13.5" customHeight="1" thickBot="1" x14ac:dyDescent="0.35">
      <c r="A173" s="126" t="s">
        <v>31</v>
      </c>
      <c r="B173" s="126" t="s">
        <v>96</v>
      </c>
      <c r="C173" s="127"/>
      <c r="D173" s="128"/>
      <c r="E173" s="129"/>
      <c r="F173" s="144" t="s">
        <v>427</v>
      </c>
    </row>
    <row r="174" spans="1:6" ht="14.4" thickBot="1" x14ac:dyDescent="0.35">
      <c r="A174" s="126" t="s">
        <v>95</v>
      </c>
      <c r="B174" s="127" t="s">
        <v>423</v>
      </c>
      <c r="C174" s="128" t="s">
        <v>422</v>
      </c>
      <c r="D174" s="128" t="s">
        <v>424</v>
      </c>
      <c r="E174" s="129" t="s">
        <v>426</v>
      </c>
      <c r="F174" s="145"/>
    </row>
    <row r="175" spans="1:6" x14ac:dyDescent="0.3">
      <c r="A175" s="130" t="s">
        <v>6</v>
      </c>
      <c r="B175" s="120">
        <v>470364.14</v>
      </c>
      <c r="C175" s="121">
        <v>472000</v>
      </c>
      <c r="D175" s="121">
        <v>445000</v>
      </c>
      <c r="E175" s="122">
        <v>478000</v>
      </c>
      <c r="F175" s="115">
        <v>6000</v>
      </c>
    </row>
    <row r="176" spans="1:6" x14ac:dyDescent="0.3">
      <c r="A176" s="131" t="s">
        <v>7</v>
      </c>
      <c r="B176" s="123">
        <v>-49865.16</v>
      </c>
      <c r="C176" s="140">
        <v>-70000</v>
      </c>
      <c r="D176" s="140">
        <v>-24000</v>
      </c>
      <c r="E176" s="115">
        <v>-23000</v>
      </c>
      <c r="F176" s="115">
        <v>47000</v>
      </c>
    </row>
    <row r="177" spans="1:6" x14ac:dyDescent="0.3">
      <c r="A177" s="131" t="s">
        <v>27</v>
      </c>
      <c r="B177" s="123">
        <v>47508.82</v>
      </c>
      <c r="C177" s="140">
        <v>55000</v>
      </c>
      <c r="D177" s="140">
        <v>45000</v>
      </c>
      <c r="E177" s="115">
        <v>49000</v>
      </c>
      <c r="F177" s="115">
        <v>-6000</v>
      </c>
    </row>
    <row r="178" spans="1:6" x14ac:dyDescent="0.3">
      <c r="A178" s="132" t="s">
        <v>28</v>
      </c>
      <c r="B178" s="124">
        <v>468007.8</v>
      </c>
      <c r="C178" s="141">
        <v>457000</v>
      </c>
      <c r="D178" s="141">
        <v>466000</v>
      </c>
      <c r="E178" s="116">
        <v>504000</v>
      </c>
      <c r="F178" s="116">
        <v>47000</v>
      </c>
    </row>
    <row r="179" spans="1:6" ht="12.75" customHeight="1" x14ac:dyDescent="0.3">
      <c r="A179" s="131" t="s">
        <v>8</v>
      </c>
      <c r="B179" s="123">
        <v>1538</v>
      </c>
      <c r="C179" s="140">
        <v>1720</v>
      </c>
      <c r="D179" s="140">
        <v>1400</v>
      </c>
      <c r="E179" s="115">
        <v>1500</v>
      </c>
      <c r="F179" s="115">
        <v>-220</v>
      </c>
    </row>
    <row r="180" spans="1:6" ht="14.4" thickBot="1" x14ac:dyDescent="0.35">
      <c r="A180" s="133" t="s">
        <v>29</v>
      </c>
      <c r="B180" s="125">
        <v>304.2963589076723</v>
      </c>
      <c r="C180" s="117">
        <v>265.69767441860466</v>
      </c>
      <c r="D180" s="117">
        <v>332.85714285714283</v>
      </c>
      <c r="E180" s="118">
        <v>336</v>
      </c>
      <c r="F180" s="118">
        <v>70.302325581395337</v>
      </c>
    </row>
    <row r="182" spans="1:6" ht="14.4" thickBot="1" x14ac:dyDescent="0.35"/>
    <row r="183" spans="1:6" ht="14.4" thickBot="1" x14ac:dyDescent="0.35">
      <c r="A183" s="142" t="s">
        <v>1</v>
      </c>
      <c r="B183" s="119" t="s">
        <v>388</v>
      </c>
    </row>
    <row r="184" spans="1:6" ht="14.4" thickBot="1" x14ac:dyDescent="0.35">
      <c r="A184" s="142" t="s">
        <v>0</v>
      </c>
      <c r="B184" s="119" t="s">
        <v>24</v>
      </c>
    </row>
    <row r="185" spans="1:6" ht="14.4" thickBot="1" x14ac:dyDescent="0.35"/>
    <row r="186" spans="1:6" ht="13.5" customHeight="1" thickBot="1" x14ac:dyDescent="0.35">
      <c r="A186" s="126" t="s">
        <v>31</v>
      </c>
      <c r="B186" s="126" t="s">
        <v>96</v>
      </c>
      <c r="C186" s="127"/>
      <c r="D186" s="128"/>
      <c r="E186" s="129"/>
      <c r="F186" s="144" t="s">
        <v>427</v>
      </c>
    </row>
    <row r="187" spans="1:6" ht="14.4" thickBot="1" x14ac:dyDescent="0.35">
      <c r="A187" s="126" t="s">
        <v>95</v>
      </c>
      <c r="B187" s="127" t="s">
        <v>423</v>
      </c>
      <c r="C187" s="128" t="s">
        <v>422</v>
      </c>
      <c r="D187" s="128" t="s">
        <v>424</v>
      </c>
      <c r="E187" s="129" t="s">
        <v>426</v>
      </c>
      <c r="F187" s="145"/>
    </row>
    <row r="188" spans="1:6" x14ac:dyDescent="0.3">
      <c r="A188" s="130" t="s">
        <v>6</v>
      </c>
      <c r="B188" s="120">
        <v>108739.8</v>
      </c>
      <c r="C188" s="121">
        <v>253000</v>
      </c>
      <c r="D188" s="121">
        <v>256000</v>
      </c>
      <c r="E188" s="122">
        <v>124000</v>
      </c>
      <c r="F188" s="115">
        <v>-129000</v>
      </c>
    </row>
    <row r="189" spans="1:6" x14ac:dyDescent="0.3">
      <c r="A189" s="131" t="s">
        <v>7</v>
      </c>
      <c r="B189" s="123">
        <v>-14459.85</v>
      </c>
      <c r="C189" s="140">
        <v>-43000</v>
      </c>
      <c r="D189" s="140">
        <v>-8000</v>
      </c>
      <c r="E189" s="115">
        <v>-6000</v>
      </c>
      <c r="F189" s="115">
        <v>37000</v>
      </c>
    </row>
    <row r="190" spans="1:6" x14ac:dyDescent="0.3">
      <c r="A190" s="131" t="s">
        <v>27</v>
      </c>
      <c r="B190" s="123">
        <v>16587.93</v>
      </c>
      <c r="C190" s="140">
        <v>33000</v>
      </c>
      <c r="D190" s="140">
        <v>42000</v>
      </c>
      <c r="E190" s="115">
        <v>17000</v>
      </c>
      <c r="F190" s="115">
        <v>-16000</v>
      </c>
    </row>
    <row r="191" spans="1:6" x14ac:dyDescent="0.3">
      <c r="A191" s="132" t="s">
        <v>28</v>
      </c>
      <c r="B191" s="124">
        <v>110867.88</v>
      </c>
      <c r="C191" s="141">
        <v>243000</v>
      </c>
      <c r="D191" s="141">
        <v>290000</v>
      </c>
      <c r="E191" s="116">
        <v>135000</v>
      </c>
      <c r="F191" s="116">
        <v>-108000</v>
      </c>
    </row>
    <row r="192" spans="1:6" x14ac:dyDescent="0.3">
      <c r="A192" s="131" t="s">
        <v>8</v>
      </c>
      <c r="B192" s="123">
        <v>537</v>
      </c>
      <c r="C192" s="140">
        <v>1070</v>
      </c>
      <c r="D192" s="140">
        <v>300</v>
      </c>
      <c r="E192" s="115">
        <v>500</v>
      </c>
      <c r="F192" s="115">
        <v>-570</v>
      </c>
    </row>
    <row r="193" spans="1:6" ht="14.4" thickBot="1" x14ac:dyDescent="0.35">
      <c r="A193" s="133" t="s">
        <v>29</v>
      </c>
      <c r="B193" s="125">
        <v>206.45787709497208</v>
      </c>
      <c r="C193" s="117">
        <v>227.10280373831776</v>
      </c>
      <c r="D193" s="117">
        <v>966.66666666666663</v>
      </c>
      <c r="E193" s="118">
        <v>270</v>
      </c>
      <c r="F193" s="118">
        <v>42.89719626168224</v>
      </c>
    </row>
    <row r="195" spans="1:6" ht="14.4" thickBot="1" x14ac:dyDescent="0.35"/>
    <row r="196" spans="1:6" ht="14.4" thickBot="1" x14ac:dyDescent="0.35">
      <c r="A196" s="142" t="s">
        <v>1</v>
      </c>
      <c r="B196" s="119" t="s">
        <v>388</v>
      </c>
    </row>
    <row r="197" spans="1:6" ht="14.4" thickBot="1" x14ac:dyDescent="0.35">
      <c r="A197" s="142" t="s">
        <v>0</v>
      </c>
      <c r="B197" s="119" t="s">
        <v>25</v>
      </c>
    </row>
    <row r="198" spans="1:6" ht="14.4" thickBot="1" x14ac:dyDescent="0.35"/>
    <row r="199" spans="1:6" ht="13.5" customHeight="1" thickBot="1" x14ac:dyDescent="0.35">
      <c r="A199" s="126" t="s">
        <v>31</v>
      </c>
      <c r="B199" s="126" t="s">
        <v>96</v>
      </c>
      <c r="C199" s="127"/>
      <c r="D199" s="128"/>
      <c r="E199" s="129"/>
      <c r="F199" s="144" t="s">
        <v>427</v>
      </c>
    </row>
    <row r="200" spans="1:6" ht="14.4" thickBot="1" x14ac:dyDescent="0.35">
      <c r="A200" s="126" t="s">
        <v>95</v>
      </c>
      <c r="B200" s="127" t="s">
        <v>423</v>
      </c>
      <c r="C200" s="128" t="s">
        <v>422</v>
      </c>
      <c r="D200" s="128" t="s">
        <v>424</v>
      </c>
      <c r="E200" s="129" t="s">
        <v>426</v>
      </c>
      <c r="F200" s="145"/>
    </row>
    <row r="201" spans="1:6" x14ac:dyDescent="0.3">
      <c r="A201" s="130" t="s">
        <v>6</v>
      </c>
      <c r="B201" s="120">
        <v>223028.67</v>
      </c>
      <c r="C201" s="121">
        <v>253000</v>
      </c>
      <c r="D201" s="121">
        <v>177000</v>
      </c>
      <c r="E201" s="122">
        <v>207000</v>
      </c>
      <c r="F201" s="115">
        <v>-46000</v>
      </c>
    </row>
    <row r="202" spans="1:6" x14ac:dyDescent="0.3">
      <c r="A202" s="131" t="s">
        <v>7</v>
      </c>
      <c r="B202" s="123">
        <v>-38545.620000000003</v>
      </c>
      <c r="C202" s="140">
        <v>-58000</v>
      </c>
      <c r="D202" s="140">
        <v>-10000</v>
      </c>
      <c r="E202" s="115">
        <v>-10000</v>
      </c>
      <c r="F202" s="115">
        <v>48000</v>
      </c>
    </row>
    <row r="203" spans="1:6" x14ac:dyDescent="0.3">
      <c r="A203" s="131" t="s">
        <v>27</v>
      </c>
      <c r="B203" s="123">
        <v>38828.730000000003</v>
      </c>
      <c r="C203" s="140">
        <v>46000</v>
      </c>
      <c r="D203" s="140">
        <v>35000</v>
      </c>
      <c r="E203" s="115">
        <v>39000</v>
      </c>
      <c r="F203" s="115">
        <v>-7000</v>
      </c>
    </row>
    <row r="204" spans="1:6" x14ac:dyDescent="0.3">
      <c r="A204" s="132" t="s">
        <v>28</v>
      </c>
      <c r="B204" s="124">
        <v>223311.78000000003</v>
      </c>
      <c r="C204" s="141">
        <v>241000</v>
      </c>
      <c r="D204" s="141">
        <v>202000</v>
      </c>
      <c r="E204" s="116">
        <v>236000</v>
      </c>
      <c r="F204" s="116">
        <v>-5000</v>
      </c>
    </row>
    <row r="205" spans="1:6" x14ac:dyDescent="0.3">
      <c r="A205" s="131" t="s">
        <v>8</v>
      </c>
      <c r="B205" s="123">
        <v>1257</v>
      </c>
      <c r="C205" s="140">
        <v>1430</v>
      </c>
      <c r="D205" s="140">
        <v>1100</v>
      </c>
      <c r="E205" s="115">
        <v>1200</v>
      </c>
      <c r="F205" s="115">
        <v>-230</v>
      </c>
    </row>
    <row r="206" spans="1:6" ht="14.4" thickBot="1" x14ac:dyDescent="0.35">
      <c r="A206" s="133" t="s">
        <v>29</v>
      </c>
      <c r="B206" s="125">
        <v>177.65455847255373</v>
      </c>
      <c r="C206" s="117">
        <v>168.53146853146853</v>
      </c>
      <c r="D206" s="117">
        <v>183.63636363636363</v>
      </c>
      <c r="E206" s="118">
        <v>196.66666666666666</v>
      </c>
      <c r="F206" s="118">
        <v>28.135198135198124</v>
      </c>
    </row>
  </sheetData>
  <mergeCells count="16">
    <mergeCell ref="F4:F5"/>
    <mergeCell ref="F17:F18"/>
    <mergeCell ref="F30:F31"/>
    <mergeCell ref="F43:F44"/>
    <mergeCell ref="F56:F57"/>
    <mergeCell ref="F199:F200"/>
    <mergeCell ref="F69:F70"/>
    <mergeCell ref="F82:F83"/>
    <mergeCell ref="F95:F96"/>
    <mergeCell ref="F108:F109"/>
    <mergeCell ref="F121:F122"/>
    <mergeCell ref="F134:F135"/>
    <mergeCell ref="F147:F148"/>
    <mergeCell ref="F160:F161"/>
    <mergeCell ref="F173:F174"/>
    <mergeCell ref="F186:F18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CB2B5-AAC6-44B8-A260-9D2F41D4F882}">
  <dimension ref="A1:F232"/>
  <sheetViews>
    <sheetView workbookViewId="0">
      <selection activeCell="B4" sqref="B4"/>
    </sheetView>
  </sheetViews>
  <sheetFormatPr defaultColWidth="9.109375" defaultRowHeight="13.8" x14ac:dyDescent="0.3"/>
  <cols>
    <col min="1" max="1" width="39.5546875" style="114" bestFit="1" customWidth="1"/>
    <col min="2" max="2" width="17.6640625" style="114" bestFit="1" customWidth="1"/>
    <col min="3" max="5" width="11" style="114" bestFit="1" customWidth="1"/>
    <col min="6" max="6" width="10.5546875" style="114" bestFit="1" customWidth="1"/>
    <col min="7" max="16384" width="9.109375" style="114"/>
  </cols>
  <sheetData>
    <row r="1" spans="1:6" ht="14.4" thickBot="1" x14ac:dyDescent="0.35">
      <c r="A1" s="142" t="s">
        <v>1</v>
      </c>
      <c r="B1" s="119" t="s">
        <v>384</v>
      </c>
    </row>
    <row r="2" spans="1:6" ht="14.4" thickBot="1" x14ac:dyDescent="0.35">
      <c r="A2" s="142" t="s">
        <v>0</v>
      </c>
      <c r="B2" s="119" t="s">
        <v>2</v>
      </c>
    </row>
    <row r="3" spans="1:6" ht="14.4" thickBot="1" x14ac:dyDescent="0.35"/>
    <row r="4" spans="1:6" ht="15.75" customHeight="1" thickBot="1" x14ac:dyDescent="0.35">
      <c r="A4" s="126" t="s">
        <v>31</v>
      </c>
      <c r="B4" s="126" t="s">
        <v>96</v>
      </c>
      <c r="C4" s="127"/>
      <c r="D4" s="128"/>
      <c r="E4" s="129"/>
      <c r="F4" s="144" t="s">
        <v>427</v>
      </c>
    </row>
    <row r="5" spans="1:6" ht="14.4" thickBot="1" x14ac:dyDescent="0.35">
      <c r="A5" s="126" t="s">
        <v>95</v>
      </c>
      <c r="B5" s="127" t="s">
        <v>423</v>
      </c>
      <c r="C5" s="128" t="s">
        <v>422</v>
      </c>
      <c r="D5" s="128" t="s">
        <v>424</v>
      </c>
      <c r="E5" s="129" t="s">
        <v>426</v>
      </c>
      <c r="F5" s="145"/>
    </row>
    <row r="6" spans="1:6" x14ac:dyDescent="0.3">
      <c r="A6" s="134" t="s">
        <v>6</v>
      </c>
      <c r="B6" s="120">
        <v>2260871.6800000002</v>
      </c>
      <c r="C6" s="121">
        <v>2152000</v>
      </c>
      <c r="D6" s="121">
        <v>2574000</v>
      </c>
      <c r="E6" s="122">
        <v>2093000</v>
      </c>
      <c r="F6" s="115">
        <v>-59000</v>
      </c>
    </row>
    <row r="7" spans="1:6" x14ac:dyDescent="0.3">
      <c r="A7" s="134" t="s">
        <v>7</v>
      </c>
      <c r="B7" s="123">
        <v>-410258</v>
      </c>
      <c r="C7" s="140">
        <v>-488000</v>
      </c>
      <c r="D7" s="140">
        <v>-523000</v>
      </c>
      <c r="E7" s="115">
        <v>-452000</v>
      </c>
      <c r="F7" s="115">
        <v>36000</v>
      </c>
    </row>
    <row r="8" spans="1:6" x14ac:dyDescent="0.3">
      <c r="A8" s="135" t="s">
        <v>26</v>
      </c>
      <c r="B8" s="124">
        <v>1850613.6800000002</v>
      </c>
      <c r="C8" s="141">
        <v>1664000</v>
      </c>
      <c r="D8" s="141">
        <v>2051000</v>
      </c>
      <c r="E8" s="116">
        <v>1641000</v>
      </c>
      <c r="F8" s="116">
        <v>-23000</v>
      </c>
    </row>
    <row r="9" spans="1:6" x14ac:dyDescent="0.3">
      <c r="A9" s="134" t="s">
        <v>8</v>
      </c>
      <c r="B9" s="123">
        <v>5611</v>
      </c>
      <c r="C9" s="140">
        <v>5500</v>
      </c>
      <c r="D9" s="140">
        <v>5900</v>
      </c>
      <c r="E9" s="115">
        <v>4900</v>
      </c>
      <c r="F9" s="115">
        <v>-600</v>
      </c>
    </row>
    <row r="10" spans="1:6" x14ac:dyDescent="0.3">
      <c r="A10" s="134" t="s">
        <v>425</v>
      </c>
      <c r="B10" s="123">
        <v>329.81887007663522</v>
      </c>
      <c r="C10" s="140">
        <v>302.54545454545456</v>
      </c>
      <c r="D10" s="140">
        <v>347.62711864406782</v>
      </c>
      <c r="E10" s="115">
        <v>334.89795918367349</v>
      </c>
      <c r="F10" s="115">
        <v>32.352504638218932</v>
      </c>
    </row>
    <row r="11" spans="1:6" ht="14.4" thickBot="1" x14ac:dyDescent="0.35">
      <c r="A11" s="139" t="s">
        <v>27</v>
      </c>
      <c r="B11" s="136">
        <v>437000</v>
      </c>
      <c r="C11" s="137">
        <v>386000</v>
      </c>
      <c r="D11" s="137">
        <v>386000</v>
      </c>
      <c r="E11" s="138">
        <v>386000</v>
      </c>
      <c r="F11" s="138">
        <v>0</v>
      </c>
    </row>
    <row r="12" spans="1:6" ht="14.4" x14ac:dyDescent="0.3">
      <c r="A12"/>
      <c r="B12"/>
      <c r="C12"/>
      <c r="D12"/>
      <c r="E12"/>
    </row>
    <row r="13" spans="1:6" ht="14.4" thickBot="1" x14ac:dyDescent="0.35"/>
    <row r="14" spans="1:6" ht="14.4" thickBot="1" x14ac:dyDescent="0.35">
      <c r="A14" s="142" t="s">
        <v>1</v>
      </c>
      <c r="B14" s="119" t="s">
        <v>384</v>
      </c>
    </row>
    <row r="15" spans="1:6" ht="14.4" thickBot="1" x14ac:dyDescent="0.35">
      <c r="A15" s="142" t="s">
        <v>0</v>
      </c>
      <c r="B15" s="119" t="s">
        <v>4</v>
      </c>
    </row>
    <row r="16" spans="1:6" ht="14.4" thickBot="1" x14ac:dyDescent="0.35"/>
    <row r="17" spans="1:6" ht="15" customHeight="1" thickBot="1" x14ac:dyDescent="0.35">
      <c r="A17" s="126" t="s">
        <v>31</v>
      </c>
      <c r="B17" s="126" t="s">
        <v>96</v>
      </c>
      <c r="C17" s="127"/>
      <c r="D17" s="128"/>
      <c r="E17" s="129"/>
      <c r="F17" s="144" t="s">
        <v>427</v>
      </c>
    </row>
    <row r="18" spans="1:6" ht="14.4" thickBot="1" x14ac:dyDescent="0.35">
      <c r="A18" s="126" t="s">
        <v>95</v>
      </c>
      <c r="B18" s="127" t="s">
        <v>423</v>
      </c>
      <c r="C18" s="128" t="s">
        <v>422</v>
      </c>
      <c r="D18" s="128" t="s">
        <v>424</v>
      </c>
      <c r="E18" s="129" t="s">
        <v>426</v>
      </c>
      <c r="F18" s="145"/>
    </row>
    <row r="19" spans="1:6" x14ac:dyDescent="0.3">
      <c r="A19" s="134" t="s">
        <v>6</v>
      </c>
      <c r="B19" s="120">
        <v>2944002.42</v>
      </c>
      <c r="C19" s="121">
        <v>3087000</v>
      </c>
      <c r="D19" s="121">
        <v>3532000</v>
      </c>
      <c r="E19" s="122">
        <v>3092000</v>
      </c>
      <c r="F19" s="115">
        <v>5000</v>
      </c>
    </row>
    <row r="20" spans="1:6" x14ac:dyDescent="0.3">
      <c r="A20" s="134" t="s">
        <v>7</v>
      </c>
      <c r="B20" s="123">
        <v>-507683</v>
      </c>
      <c r="C20" s="140">
        <v>-630000</v>
      </c>
      <c r="D20" s="140">
        <v>-633000</v>
      </c>
      <c r="E20" s="115">
        <v>-566000</v>
      </c>
      <c r="F20" s="115">
        <v>64000</v>
      </c>
    </row>
    <row r="21" spans="1:6" x14ac:dyDescent="0.3">
      <c r="A21" s="135" t="s">
        <v>26</v>
      </c>
      <c r="B21" s="124">
        <v>2436319.42</v>
      </c>
      <c r="C21" s="141">
        <v>2457000</v>
      </c>
      <c r="D21" s="141">
        <v>2899000</v>
      </c>
      <c r="E21" s="116">
        <v>2526000</v>
      </c>
      <c r="F21" s="116">
        <v>69000</v>
      </c>
    </row>
    <row r="22" spans="1:6" x14ac:dyDescent="0.3">
      <c r="A22" s="134" t="s">
        <v>8</v>
      </c>
      <c r="B22" s="123">
        <v>8222</v>
      </c>
      <c r="C22" s="140">
        <v>7900</v>
      </c>
      <c r="D22" s="140">
        <v>9300</v>
      </c>
      <c r="E22" s="115">
        <v>8000</v>
      </c>
      <c r="F22" s="115">
        <v>100</v>
      </c>
    </row>
    <row r="23" spans="1:6" x14ac:dyDescent="0.3">
      <c r="A23" s="134" t="s">
        <v>425</v>
      </c>
      <c r="B23" s="123">
        <v>296.31712721965459</v>
      </c>
      <c r="C23" s="140">
        <v>311.01265822784808</v>
      </c>
      <c r="D23" s="140">
        <v>311.72043010752691</v>
      </c>
      <c r="E23" s="115">
        <v>315.75</v>
      </c>
      <c r="F23" s="115">
        <v>4.7373417721519218</v>
      </c>
    </row>
    <row r="24" spans="1:6" ht="14.4" thickBot="1" x14ac:dyDescent="0.35">
      <c r="A24" s="139" t="s">
        <v>27</v>
      </c>
      <c r="B24" s="136">
        <v>582000</v>
      </c>
      <c r="C24" s="137">
        <v>554000</v>
      </c>
      <c r="D24" s="137">
        <v>554000</v>
      </c>
      <c r="E24" s="138">
        <v>554000</v>
      </c>
      <c r="F24" s="138">
        <v>0</v>
      </c>
    </row>
    <row r="26" spans="1:6" ht="14.4" thickBot="1" x14ac:dyDescent="0.35"/>
    <row r="27" spans="1:6" ht="14.4" thickBot="1" x14ac:dyDescent="0.35">
      <c r="A27" s="142" t="s">
        <v>1</v>
      </c>
      <c r="B27" s="119" t="s">
        <v>384</v>
      </c>
    </row>
    <row r="28" spans="1:6" ht="14.4" thickBot="1" x14ac:dyDescent="0.35">
      <c r="A28" s="142" t="s">
        <v>0</v>
      </c>
      <c r="B28" s="119" t="s">
        <v>32</v>
      </c>
    </row>
    <row r="29" spans="1:6" ht="14.4" thickBot="1" x14ac:dyDescent="0.35"/>
    <row r="30" spans="1:6" ht="15" customHeight="1" thickBot="1" x14ac:dyDescent="0.35">
      <c r="A30" s="126" t="s">
        <v>31</v>
      </c>
      <c r="B30" s="126" t="s">
        <v>96</v>
      </c>
      <c r="C30" s="127"/>
      <c r="D30" s="128"/>
      <c r="E30" s="129"/>
      <c r="F30" s="144" t="s">
        <v>427</v>
      </c>
    </row>
    <row r="31" spans="1:6" ht="14.4" thickBot="1" x14ac:dyDescent="0.35">
      <c r="A31" s="126" t="s">
        <v>95</v>
      </c>
      <c r="B31" s="127" t="s">
        <v>423</v>
      </c>
      <c r="C31" s="128" t="s">
        <v>422</v>
      </c>
      <c r="D31" s="128" t="s">
        <v>424</v>
      </c>
      <c r="E31" s="129" t="s">
        <v>426</v>
      </c>
      <c r="F31" s="145"/>
    </row>
    <row r="32" spans="1:6" x14ac:dyDescent="0.3">
      <c r="A32" s="134" t="s">
        <v>6</v>
      </c>
      <c r="B32" s="120">
        <v>3771923.1</v>
      </c>
      <c r="C32" s="121">
        <v>4460000</v>
      </c>
      <c r="D32" s="121">
        <v>4003000</v>
      </c>
      <c r="E32" s="122">
        <v>3826000</v>
      </c>
      <c r="F32" s="115">
        <v>-634000</v>
      </c>
    </row>
    <row r="33" spans="1:6" x14ac:dyDescent="0.3">
      <c r="A33" s="134" t="s">
        <v>7</v>
      </c>
      <c r="B33" s="123">
        <v>-577439</v>
      </c>
      <c r="C33" s="140">
        <v>-739000</v>
      </c>
      <c r="D33" s="140">
        <v>-664000</v>
      </c>
      <c r="E33" s="115">
        <v>-665000</v>
      </c>
      <c r="F33" s="115">
        <v>74000</v>
      </c>
    </row>
    <row r="34" spans="1:6" x14ac:dyDescent="0.3">
      <c r="A34" s="135" t="s">
        <v>26</v>
      </c>
      <c r="B34" s="124">
        <v>3194484.1</v>
      </c>
      <c r="C34" s="141">
        <v>3721000</v>
      </c>
      <c r="D34" s="141">
        <v>3339000</v>
      </c>
      <c r="E34" s="116">
        <v>3161000</v>
      </c>
      <c r="F34" s="116">
        <v>-560000</v>
      </c>
    </row>
    <row r="35" spans="1:6" x14ac:dyDescent="0.3">
      <c r="A35" s="134" t="s">
        <v>8</v>
      </c>
      <c r="B35" s="123">
        <v>8279</v>
      </c>
      <c r="C35" s="140">
        <v>9000</v>
      </c>
      <c r="D35" s="140">
        <v>8200</v>
      </c>
      <c r="E35" s="115">
        <v>7900</v>
      </c>
      <c r="F35" s="115">
        <v>-1100</v>
      </c>
    </row>
    <row r="36" spans="1:6" x14ac:dyDescent="0.3">
      <c r="A36" s="134" t="s">
        <v>425</v>
      </c>
      <c r="B36" s="123">
        <v>385.85385916173453</v>
      </c>
      <c r="C36" s="140">
        <v>413.44444444444446</v>
      </c>
      <c r="D36" s="140">
        <v>407.19512195121951</v>
      </c>
      <c r="E36" s="115">
        <v>400.12658227848101</v>
      </c>
      <c r="F36" s="115">
        <v>-13.317862165963447</v>
      </c>
    </row>
    <row r="37" spans="1:6" ht="14.4" thickBot="1" x14ac:dyDescent="0.35">
      <c r="A37" s="139" t="s">
        <v>27</v>
      </c>
      <c r="B37" s="136">
        <v>582000</v>
      </c>
      <c r="C37" s="137">
        <v>631000</v>
      </c>
      <c r="D37" s="137">
        <v>631000</v>
      </c>
      <c r="E37" s="138">
        <v>631000</v>
      </c>
      <c r="F37" s="138">
        <v>0</v>
      </c>
    </row>
    <row r="39" spans="1:6" ht="14.4" thickBot="1" x14ac:dyDescent="0.35"/>
    <row r="40" spans="1:6" ht="14.4" thickBot="1" x14ac:dyDescent="0.35">
      <c r="A40" s="142" t="s">
        <v>1</v>
      </c>
      <c r="B40" s="119" t="s">
        <v>384</v>
      </c>
    </row>
    <row r="41" spans="1:6" ht="14.4" thickBot="1" x14ac:dyDescent="0.35">
      <c r="A41" s="142" t="s">
        <v>0</v>
      </c>
      <c r="B41" s="119" t="s">
        <v>11</v>
      </c>
    </row>
    <row r="42" spans="1:6" ht="14.4" thickBot="1" x14ac:dyDescent="0.35"/>
    <row r="43" spans="1:6" ht="15" customHeight="1" thickBot="1" x14ac:dyDescent="0.35">
      <c r="A43" s="126" t="s">
        <v>31</v>
      </c>
      <c r="B43" s="126" t="s">
        <v>96</v>
      </c>
      <c r="C43" s="127"/>
      <c r="D43" s="128"/>
      <c r="E43" s="129"/>
      <c r="F43" s="144" t="s">
        <v>427</v>
      </c>
    </row>
    <row r="44" spans="1:6" ht="14.4" thickBot="1" x14ac:dyDescent="0.35">
      <c r="A44" s="126" t="s">
        <v>95</v>
      </c>
      <c r="B44" s="127" t="s">
        <v>423</v>
      </c>
      <c r="C44" s="128" t="s">
        <v>422</v>
      </c>
      <c r="D44" s="128" t="s">
        <v>424</v>
      </c>
      <c r="E44" s="129" t="s">
        <v>426</v>
      </c>
      <c r="F44" s="145"/>
    </row>
    <row r="45" spans="1:6" x14ac:dyDescent="0.3">
      <c r="A45" s="134" t="s">
        <v>6</v>
      </c>
      <c r="B45" s="120">
        <v>3117946.56</v>
      </c>
      <c r="C45" s="121">
        <v>3277000</v>
      </c>
      <c r="D45" s="121">
        <v>4262000</v>
      </c>
      <c r="E45" s="122">
        <v>3791000</v>
      </c>
      <c r="F45" s="115">
        <v>514000</v>
      </c>
    </row>
    <row r="46" spans="1:6" x14ac:dyDescent="0.3">
      <c r="A46" s="134" t="s">
        <v>7</v>
      </c>
      <c r="B46" s="123">
        <v>-519704</v>
      </c>
      <c r="C46" s="140">
        <v>-617000</v>
      </c>
      <c r="D46" s="140">
        <v>-679000</v>
      </c>
      <c r="E46" s="115">
        <v>-585000</v>
      </c>
      <c r="F46" s="115">
        <v>32000</v>
      </c>
    </row>
    <row r="47" spans="1:6" x14ac:dyDescent="0.3">
      <c r="A47" s="135" t="s">
        <v>26</v>
      </c>
      <c r="B47" s="124">
        <v>2598242.56</v>
      </c>
      <c r="C47" s="141">
        <v>2660000</v>
      </c>
      <c r="D47" s="141">
        <v>3583000</v>
      </c>
      <c r="E47" s="116">
        <v>3206000</v>
      </c>
      <c r="F47" s="116">
        <v>546000</v>
      </c>
    </row>
    <row r="48" spans="1:6" x14ac:dyDescent="0.3">
      <c r="A48" s="134" t="s">
        <v>8</v>
      </c>
      <c r="B48" s="123">
        <v>8919</v>
      </c>
      <c r="C48" s="140">
        <v>9600</v>
      </c>
      <c r="D48" s="140">
        <v>9800</v>
      </c>
      <c r="E48" s="115">
        <v>8600</v>
      </c>
      <c r="F48" s="115">
        <v>-1000</v>
      </c>
    </row>
    <row r="49" spans="1:6" x14ac:dyDescent="0.3">
      <c r="A49" s="134" t="s">
        <v>425</v>
      </c>
      <c r="B49" s="123">
        <v>291.31545688978588</v>
      </c>
      <c r="C49" s="140">
        <v>277.08333333333331</v>
      </c>
      <c r="D49" s="140">
        <v>365.61224489795916</v>
      </c>
      <c r="E49" s="115">
        <v>372.7906976744186</v>
      </c>
      <c r="F49" s="115">
        <v>95.707364341085281</v>
      </c>
    </row>
    <row r="50" spans="1:6" ht="14.4" thickBot="1" x14ac:dyDescent="0.35">
      <c r="A50" s="139" t="s">
        <v>27</v>
      </c>
      <c r="B50" s="136">
        <v>598000</v>
      </c>
      <c r="C50" s="137">
        <v>673000</v>
      </c>
      <c r="D50" s="137">
        <v>673000</v>
      </c>
      <c r="E50" s="138">
        <v>673000</v>
      </c>
      <c r="F50" s="138">
        <v>0</v>
      </c>
    </row>
    <row r="52" spans="1:6" ht="14.4" thickBot="1" x14ac:dyDescent="0.35"/>
    <row r="53" spans="1:6" ht="14.4" thickBot="1" x14ac:dyDescent="0.35">
      <c r="A53" s="142" t="s">
        <v>1</v>
      </c>
      <c r="B53" s="119" t="s">
        <v>384</v>
      </c>
    </row>
    <row r="54" spans="1:6" ht="14.4" thickBot="1" x14ac:dyDescent="0.35">
      <c r="A54" s="142" t="s">
        <v>0</v>
      </c>
      <c r="B54" s="119" t="s">
        <v>12</v>
      </c>
    </row>
    <row r="55" spans="1:6" ht="14.4" thickBot="1" x14ac:dyDescent="0.35"/>
    <row r="56" spans="1:6" ht="15" customHeight="1" thickBot="1" x14ac:dyDescent="0.35">
      <c r="A56" s="126" t="s">
        <v>31</v>
      </c>
      <c r="B56" s="126" t="s">
        <v>96</v>
      </c>
      <c r="C56" s="127"/>
      <c r="D56" s="128"/>
      <c r="E56" s="129"/>
      <c r="F56" s="144" t="s">
        <v>427</v>
      </c>
    </row>
    <row r="57" spans="1:6" ht="14.4" thickBot="1" x14ac:dyDescent="0.35">
      <c r="A57" s="126" t="s">
        <v>95</v>
      </c>
      <c r="B57" s="127" t="s">
        <v>423</v>
      </c>
      <c r="C57" s="128" t="s">
        <v>422</v>
      </c>
      <c r="D57" s="128" t="s">
        <v>424</v>
      </c>
      <c r="E57" s="129" t="s">
        <v>426</v>
      </c>
      <c r="F57" s="145"/>
    </row>
    <row r="58" spans="1:6" x14ac:dyDescent="0.3">
      <c r="A58" s="134" t="s">
        <v>6</v>
      </c>
      <c r="B58" s="120">
        <v>4344277.42</v>
      </c>
      <c r="C58" s="121">
        <v>5140000</v>
      </c>
      <c r="D58" s="121">
        <v>4451000</v>
      </c>
      <c r="E58" s="122">
        <v>4437000</v>
      </c>
      <c r="F58" s="115">
        <v>-703000</v>
      </c>
    </row>
    <row r="59" spans="1:6" x14ac:dyDescent="0.3">
      <c r="A59" s="134" t="s">
        <v>7</v>
      </c>
      <c r="B59" s="123">
        <v>-823640</v>
      </c>
      <c r="C59" s="140">
        <v>-1112000</v>
      </c>
      <c r="D59" s="140">
        <v>-1049000</v>
      </c>
      <c r="E59" s="115">
        <v>-1007000</v>
      </c>
      <c r="F59" s="115">
        <v>105000</v>
      </c>
    </row>
    <row r="60" spans="1:6" x14ac:dyDescent="0.3">
      <c r="A60" s="135" t="s">
        <v>26</v>
      </c>
      <c r="B60" s="124">
        <v>3520637.42</v>
      </c>
      <c r="C60" s="141">
        <v>4028000</v>
      </c>
      <c r="D60" s="141">
        <v>3402000</v>
      </c>
      <c r="E60" s="116">
        <v>3430000</v>
      </c>
      <c r="F60" s="116">
        <v>-598000</v>
      </c>
    </row>
    <row r="61" spans="1:6" x14ac:dyDescent="0.3">
      <c r="A61" s="134" t="s">
        <v>8</v>
      </c>
      <c r="B61" s="123">
        <v>14708</v>
      </c>
      <c r="C61" s="140">
        <v>15100</v>
      </c>
      <c r="D61" s="140">
        <v>14300</v>
      </c>
      <c r="E61" s="115">
        <v>13800</v>
      </c>
      <c r="F61" s="115">
        <v>-1300</v>
      </c>
    </row>
    <row r="62" spans="1:6" x14ac:dyDescent="0.3">
      <c r="A62" s="134" t="s">
        <v>425</v>
      </c>
      <c r="B62" s="123">
        <v>239.36887544193635</v>
      </c>
      <c r="C62" s="140">
        <v>266.7549668874172</v>
      </c>
      <c r="D62" s="140">
        <v>237.90209790209789</v>
      </c>
      <c r="E62" s="115">
        <v>248.55072463768116</v>
      </c>
      <c r="F62" s="115">
        <v>-18.204242249736041</v>
      </c>
    </row>
    <row r="63" spans="1:6" ht="14.4" thickBot="1" x14ac:dyDescent="0.35">
      <c r="A63" s="139" t="s">
        <v>27</v>
      </c>
      <c r="B63" s="136">
        <v>1132000</v>
      </c>
      <c r="C63" s="137">
        <v>1059000</v>
      </c>
      <c r="D63" s="137">
        <v>1059000</v>
      </c>
      <c r="E63" s="138">
        <v>1059000</v>
      </c>
      <c r="F63" s="138">
        <v>0</v>
      </c>
    </row>
    <row r="65" spans="1:6" ht="14.4" thickBot="1" x14ac:dyDescent="0.35"/>
    <row r="66" spans="1:6" ht="14.4" thickBot="1" x14ac:dyDescent="0.35">
      <c r="A66" s="142" t="s">
        <v>1</v>
      </c>
      <c r="B66" s="119" t="s">
        <v>384</v>
      </c>
    </row>
    <row r="67" spans="1:6" ht="14.4" thickBot="1" x14ac:dyDescent="0.35">
      <c r="A67" s="142" t="s">
        <v>0</v>
      </c>
      <c r="B67" s="119" t="s">
        <v>13</v>
      </c>
    </row>
    <row r="68" spans="1:6" ht="14.4" thickBot="1" x14ac:dyDescent="0.35"/>
    <row r="69" spans="1:6" ht="15" customHeight="1" thickBot="1" x14ac:dyDescent="0.35">
      <c r="A69" s="126" t="s">
        <v>31</v>
      </c>
      <c r="B69" s="126" t="s">
        <v>96</v>
      </c>
      <c r="C69" s="127"/>
      <c r="D69" s="128"/>
      <c r="E69" s="129"/>
      <c r="F69" s="144" t="s">
        <v>427</v>
      </c>
    </row>
    <row r="70" spans="1:6" ht="14.4" thickBot="1" x14ac:dyDescent="0.35">
      <c r="A70" s="126" t="s">
        <v>95</v>
      </c>
      <c r="B70" s="127" t="s">
        <v>423</v>
      </c>
      <c r="C70" s="128" t="s">
        <v>422</v>
      </c>
      <c r="D70" s="128" t="s">
        <v>424</v>
      </c>
      <c r="E70" s="129" t="s">
        <v>426</v>
      </c>
      <c r="F70" s="145"/>
    </row>
    <row r="71" spans="1:6" x14ac:dyDescent="0.3">
      <c r="A71" s="134" t="s">
        <v>6</v>
      </c>
      <c r="B71" s="120">
        <v>1788506.58</v>
      </c>
      <c r="C71" s="121">
        <v>2179000</v>
      </c>
      <c r="D71" s="121">
        <v>1769000</v>
      </c>
      <c r="E71" s="122">
        <v>1736000</v>
      </c>
      <c r="F71" s="115">
        <v>-443000</v>
      </c>
    </row>
    <row r="72" spans="1:6" x14ac:dyDescent="0.3">
      <c r="A72" s="134" t="s">
        <v>7</v>
      </c>
      <c r="B72" s="123">
        <v>-346713</v>
      </c>
      <c r="C72" s="140">
        <v>-486000</v>
      </c>
      <c r="D72" s="140">
        <v>-363000</v>
      </c>
      <c r="E72" s="115">
        <v>-366000</v>
      </c>
      <c r="F72" s="115">
        <v>120000</v>
      </c>
    </row>
    <row r="73" spans="1:6" x14ac:dyDescent="0.3">
      <c r="A73" s="135" t="s">
        <v>26</v>
      </c>
      <c r="B73" s="124">
        <v>1441793.58</v>
      </c>
      <c r="C73" s="141">
        <v>1693000</v>
      </c>
      <c r="D73" s="141">
        <v>1406000</v>
      </c>
      <c r="E73" s="116">
        <v>1370000</v>
      </c>
      <c r="F73" s="116">
        <v>-323000</v>
      </c>
    </row>
    <row r="74" spans="1:6" x14ac:dyDescent="0.3">
      <c r="A74" s="134" t="s">
        <v>8</v>
      </c>
      <c r="B74" s="123">
        <v>4522</v>
      </c>
      <c r="C74" s="140">
        <v>5100</v>
      </c>
      <c r="D74" s="140">
        <v>4700</v>
      </c>
      <c r="E74" s="115">
        <v>4300</v>
      </c>
      <c r="F74" s="115">
        <v>-800</v>
      </c>
    </row>
    <row r="75" spans="1:6" x14ac:dyDescent="0.3">
      <c r="A75" s="134" t="s">
        <v>425</v>
      </c>
      <c r="B75" s="123">
        <v>318.83980097302083</v>
      </c>
      <c r="C75" s="140">
        <v>331.96078431372547</v>
      </c>
      <c r="D75" s="140">
        <v>299.14893617021278</v>
      </c>
      <c r="E75" s="115">
        <v>318.60465116279067</v>
      </c>
      <c r="F75" s="115">
        <v>-13.356133150934795</v>
      </c>
    </row>
    <row r="76" spans="1:6" ht="14.4" thickBot="1" x14ac:dyDescent="0.35">
      <c r="A76" s="139" t="s">
        <v>27</v>
      </c>
      <c r="B76" s="136">
        <v>307000</v>
      </c>
      <c r="C76" s="137">
        <v>358000</v>
      </c>
      <c r="D76" s="137">
        <v>358000</v>
      </c>
      <c r="E76" s="138">
        <v>358000</v>
      </c>
      <c r="F76" s="138">
        <v>0</v>
      </c>
    </row>
    <row r="78" spans="1:6" ht="14.4" thickBot="1" x14ac:dyDescent="0.35"/>
    <row r="79" spans="1:6" ht="14.4" thickBot="1" x14ac:dyDescent="0.35">
      <c r="A79" s="142" t="s">
        <v>1</v>
      </c>
      <c r="B79" s="119" t="s">
        <v>384</v>
      </c>
    </row>
    <row r="80" spans="1:6" ht="14.4" thickBot="1" x14ac:dyDescent="0.35">
      <c r="A80" s="142" t="s">
        <v>0</v>
      </c>
      <c r="B80" s="119" t="s">
        <v>14</v>
      </c>
    </row>
    <row r="81" spans="1:6" ht="14.4" thickBot="1" x14ac:dyDescent="0.35"/>
    <row r="82" spans="1:6" ht="15" customHeight="1" thickBot="1" x14ac:dyDescent="0.35">
      <c r="A82" s="126" t="s">
        <v>31</v>
      </c>
      <c r="B82" s="126" t="s">
        <v>96</v>
      </c>
      <c r="C82" s="127"/>
      <c r="D82" s="128"/>
      <c r="E82" s="129"/>
      <c r="F82" s="144" t="s">
        <v>427</v>
      </c>
    </row>
    <row r="83" spans="1:6" ht="14.4" thickBot="1" x14ac:dyDescent="0.35">
      <c r="A83" s="126" t="s">
        <v>95</v>
      </c>
      <c r="B83" s="127" t="s">
        <v>423</v>
      </c>
      <c r="C83" s="128" t="s">
        <v>422</v>
      </c>
      <c r="D83" s="128" t="s">
        <v>424</v>
      </c>
      <c r="E83" s="129" t="s">
        <v>426</v>
      </c>
      <c r="F83" s="145"/>
    </row>
    <row r="84" spans="1:6" x14ac:dyDescent="0.3">
      <c r="A84" s="134" t="s">
        <v>6</v>
      </c>
      <c r="B84" s="120">
        <v>1288443.93</v>
      </c>
      <c r="C84" s="121">
        <v>1260000</v>
      </c>
      <c r="D84" s="121">
        <v>1473000</v>
      </c>
      <c r="E84" s="122">
        <v>1440000</v>
      </c>
      <c r="F84" s="115">
        <v>180000</v>
      </c>
    </row>
    <row r="85" spans="1:6" x14ac:dyDescent="0.3">
      <c r="A85" s="134" t="s">
        <v>7</v>
      </c>
      <c r="B85" s="123">
        <v>-203745</v>
      </c>
      <c r="C85" s="140">
        <v>-217000</v>
      </c>
      <c r="D85" s="140">
        <v>-258000</v>
      </c>
      <c r="E85" s="115">
        <v>-243000</v>
      </c>
      <c r="F85" s="115">
        <v>-26000</v>
      </c>
    </row>
    <row r="86" spans="1:6" x14ac:dyDescent="0.3">
      <c r="A86" s="135" t="s">
        <v>26</v>
      </c>
      <c r="B86" s="124">
        <v>1084698.93</v>
      </c>
      <c r="C86" s="141">
        <v>1043000</v>
      </c>
      <c r="D86" s="141">
        <v>1215000</v>
      </c>
      <c r="E86" s="116">
        <v>1197000</v>
      </c>
      <c r="F86" s="116">
        <v>154000</v>
      </c>
    </row>
    <row r="87" spans="1:6" x14ac:dyDescent="0.3">
      <c r="A87" s="134" t="s">
        <v>8</v>
      </c>
      <c r="B87" s="123">
        <v>2729</v>
      </c>
      <c r="C87" s="140">
        <v>2300</v>
      </c>
      <c r="D87" s="140">
        <v>3300</v>
      </c>
      <c r="E87" s="115">
        <v>3400</v>
      </c>
      <c r="F87" s="115">
        <v>1100</v>
      </c>
    </row>
    <row r="88" spans="1:6" x14ac:dyDescent="0.3">
      <c r="A88" s="134" t="s">
        <v>425</v>
      </c>
      <c r="B88" s="123">
        <v>397.47120923415167</v>
      </c>
      <c r="C88" s="140">
        <v>453.47826086956519</v>
      </c>
      <c r="D88" s="140">
        <v>368.18181818181819</v>
      </c>
      <c r="E88" s="115">
        <v>352.05882352941177</v>
      </c>
      <c r="F88" s="115">
        <v>-101.41943734015342</v>
      </c>
    </row>
    <row r="89" spans="1:6" ht="14.4" thickBot="1" x14ac:dyDescent="0.35">
      <c r="A89" s="139" t="s">
        <v>27</v>
      </c>
      <c r="B89" s="136">
        <v>210000</v>
      </c>
      <c r="C89" s="137">
        <v>161000</v>
      </c>
      <c r="D89" s="137">
        <v>161000</v>
      </c>
      <c r="E89" s="138">
        <v>161000</v>
      </c>
      <c r="F89" s="138">
        <v>0</v>
      </c>
    </row>
    <row r="91" spans="1:6" ht="14.4" thickBot="1" x14ac:dyDescent="0.35"/>
    <row r="92" spans="1:6" ht="14.4" thickBot="1" x14ac:dyDescent="0.35">
      <c r="A92" s="142" t="s">
        <v>1</v>
      </c>
      <c r="B92" s="119" t="s">
        <v>384</v>
      </c>
    </row>
    <row r="93" spans="1:6" ht="14.4" thickBot="1" x14ac:dyDescent="0.35">
      <c r="A93" s="142" t="s">
        <v>0</v>
      </c>
      <c r="B93" s="119" t="s">
        <v>15</v>
      </c>
    </row>
    <row r="94" spans="1:6" ht="14.4" thickBot="1" x14ac:dyDescent="0.35"/>
    <row r="95" spans="1:6" ht="15" customHeight="1" thickBot="1" x14ac:dyDescent="0.35">
      <c r="A95" s="126" t="s">
        <v>31</v>
      </c>
      <c r="B95" s="126" t="s">
        <v>96</v>
      </c>
      <c r="C95" s="127"/>
      <c r="D95" s="128"/>
      <c r="E95" s="129"/>
      <c r="F95" s="144" t="s">
        <v>427</v>
      </c>
    </row>
    <row r="96" spans="1:6" ht="14.4" thickBot="1" x14ac:dyDescent="0.35">
      <c r="A96" s="126" t="s">
        <v>95</v>
      </c>
      <c r="B96" s="127" t="s">
        <v>423</v>
      </c>
      <c r="C96" s="128" t="s">
        <v>422</v>
      </c>
      <c r="D96" s="128" t="s">
        <v>424</v>
      </c>
      <c r="E96" s="129" t="s">
        <v>426</v>
      </c>
      <c r="F96" s="145"/>
    </row>
    <row r="97" spans="1:6" x14ac:dyDescent="0.3">
      <c r="A97" s="134" t="s">
        <v>6</v>
      </c>
      <c r="B97" s="120">
        <v>1966885.67</v>
      </c>
      <c r="C97" s="121">
        <v>2133000</v>
      </c>
      <c r="D97" s="121">
        <v>1957000</v>
      </c>
      <c r="E97" s="122">
        <v>1873000</v>
      </c>
      <c r="F97" s="115">
        <v>-260000</v>
      </c>
    </row>
    <row r="98" spans="1:6" x14ac:dyDescent="0.3">
      <c r="A98" s="134" t="s">
        <v>7</v>
      </c>
      <c r="B98" s="123">
        <v>-328861</v>
      </c>
      <c r="C98" s="140">
        <v>-382000</v>
      </c>
      <c r="D98" s="140">
        <v>-370000</v>
      </c>
      <c r="E98" s="115">
        <v>-376000</v>
      </c>
      <c r="F98" s="115">
        <v>6000</v>
      </c>
    </row>
    <row r="99" spans="1:6" x14ac:dyDescent="0.3">
      <c r="A99" s="135" t="s">
        <v>26</v>
      </c>
      <c r="B99" s="124">
        <v>1638024.67</v>
      </c>
      <c r="C99" s="141">
        <v>1751000</v>
      </c>
      <c r="D99" s="141">
        <v>1587000</v>
      </c>
      <c r="E99" s="116">
        <v>1497000</v>
      </c>
      <c r="F99" s="116">
        <v>-254000</v>
      </c>
    </row>
    <row r="100" spans="1:6" x14ac:dyDescent="0.3">
      <c r="A100" s="134" t="s">
        <v>8</v>
      </c>
      <c r="B100" s="123">
        <v>4443</v>
      </c>
      <c r="C100" s="140">
        <v>4200</v>
      </c>
      <c r="D100" s="140">
        <v>4500</v>
      </c>
      <c r="E100" s="115">
        <v>4300</v>
      </c>
      <c r="F100" s="115">
        <v>100</v>
      </c>
    </row>
    <row r="101" spans="1:6" x14ac:dyDescent="0.3">
      <c r="A101" s="134" t="s">
        <v>425</v>
      </c>
      <c r="B101" s="123">
        <v>368.6753702453297</v>
      </c>
      <c r="C101" s="140">
        <v>416.90476190476193</v>
      </c>
      <c r="D101" s="140">
        <v>352.66666666666669</v>
      </c>
      <c r="E101" s="115">
        <v>348.13953488372096</v>
      </c>
      <c r="F101" s="115">
        <v>-68.765227021040971</v>
      </c>
    </row>
    <row r="102" spans="1:6" ht="14.4" thickBot="1" x14ac:dyDescent="0.35">
      <c r="A102" s="139" t="s">
        <v>27</v>
      </c>
      <c r="B102" s="136">
        <v>259000</v>
      </c>
      <c r="C102" s="137">
        <v>295000</v>
      </c>
      <c r="D102" s="137">
        <v>295000</v>
      </c>
      <c r="E102" s="138">
        <v>295000</v>
      </c>
      <c r="F102" s="138">
        <v>0</v>
      </c>
    </row>
    <row r="104" spans="1:6" ht="14.4" thickBot="1" x14ac:dyDescent="0.35"/>
    <row r="105" spans="1:6" ht="14.4" thickBot="1" x14ac:dyDescent="0.35">
      <c r="A105" s="142" t="s">
        <v>1</v>
      </c>
      <c r="B105" s="119" t="s">
        <v>384</v>
      </c>
    </row>
    <row r="106" spans="1:6" ht="14.4" thickBot="1" x14ac:dyDescent="0.35">
      <c r="A106" s="142" t="s">
        <v>0</v>
      </c>
      <c r="B106" s="119" t="s">
        <v>16</v>
      </c>
    </row>
    <row r="107" spans="1:6" ht="14.4" thickBot="1" x14ac:dyDescent="0.35"/>
    <row r="108" spans="1:6" ht="15" customHeight="1" thickBot="1" x14ac:dyDescent="0.35">
      <c r="A108" s="126" t="s">
        <v>31</v>
      </c>
      <c r="B108" s="126" t="s">
        <v>96</v>
      </c>
      <c r="C108" s="127"/>
      <c r="D108" s="128"/>
      <c r="E108" s="129"/>
      <c r="F108" s="144" t="s">
        <v>427</v>
      </c>
    </row>
    <row r="109" spans="1:6" ht="14.4" thickBot="1" x14ac:dyDescent="0.35">
      <c r="A109" s="126" t="s">
        <v>95</v>
      </c>
      <c r="B109" s="127" t="s">
        <v>423</v>
      </c>
      <c r="C109" s="128" t="s">
        <v>422</v>
      </c>
      <c r="D109" s="128" t="s">
        <v>424</v>
      </c>
      <c r="E109" s="129" t="s">
        <v>426</v>
      </c>
      <c r="F109" s="145"/>
    </row>
    <row r="110" spans="1:6" x14ac:dyDescent="0.3">
      <c r="A110" s="134" t="s">
        <v>6</v>
      </c>
      <c r="B110" s="120">
        <v>1689824.43</v>
      </c>
      <c r="C110" s="121">
        <v>1871000</v>
      </c>
      <c r="D110" s="121">
        <v>1635000</v>
      </c>
      <c r="E110" s="122">
        <v>1705000</v>
      </c>
      <c r="F110" s="115">
        <v>-166000</v>
      </c>
    </row>
    <row r="111" spans="1:6" x14ac:dyDescent="0.3">
      <c r="A111" s="134" t="s">
        <v>7</v>
      </c>
      <c r="B111" s="123">
        <v>-285908</v>
      </c>
      <c r="C111" s="140">
        <v>-355000</v>
      </c>
      <c r="D111" s="140">
        <v>-342000</v>
      </c>
      <c r="E111" s="115">
        <v>-298000</v>
      </c>
      <c r="F111" s="115">
        <v>57000</v>
      </c>
    </row>
    <row r="112" spans="1:6" x14ac:dyDescent="0.3">
      <c r="A112" s="135" t="s">
        <v>26</v>
      </c>
      <c r="B112" s="124">
        <v>1403916.43</v>
      </c>
      <c r="C112" s="141">
        <v>1516000</v>
      </c>
      <c r="D112" s="141">
        <v>1293000</v>
      </c>
      <c r="E112" s="116">
        <v>1407000</v>
      </c>
      <c r="F112" s="116">
        <v>-109000</v>
      </c>
    </row>
    <row r="113" spans="1:6" x14ac:dyDescent="0.3">
      <c r="A113" s="134" t="s">
        <v>8</v>
      </c>
      <c r="B113" s="123">
        <v>4802</v>
      </c>
      <c r="C113" s="140">
        <v>4700</v>
      </c>
      <c r="D113" s="140">
        <v>4600</v>
      </c>
      <c r="E113" s="115">
        <v>4400</v>
      </c>
      <c r="F113" s="115">
        <v>-300</v>
      </c>
    </row>
    <row r="114" spans="1:6" x14ac:dyDescent="0.3">
      <c r="A114" s="134" t="s">
        <v>425</v>
      </c>
      <c r="B114" s="123">
        <v>292.36077259475218</v>
      </c>
      <c r="C114" s="140">
        <v>322.55319148936172</v>
      </c>
      <c r="D114" s="140">
        <v>281.08695652173913</v>
      </c>
      <c r="E114" s="115">
        <v>319.77272727272725</v>
      </c>
      <c r="F114" s="115">
        <v>-2.7804642166344706</v>
      </c>
    </row>
    <row r="115" spans="1:6" ht="14.4" thickBot="1" x14ac:dyDescent="0.35">
      <c r="A115" s="139" t="s">
        <v>27</v>
      </c>
      <c r="B115" s="136">
        <v>372000</v>
      </c>
      <c r="C115" s="137">
        <v>330000</v>
      </c>
      <c r="D115" s="137">
        <v>330000</v>
      </c>
      <c r="E115" s="138">
        <v>330000</v>
      </c>
      <c r="F115" s="138">
        <v>0</v>
      </c>
    </row>
    <row r="117" spans="1:6" ht="14.4" thickBot="1" x14ac:dyDescent="0.35"/>
    <row r="118" spans="1:6" ht="14.4" thickBot="1" x14ac:dyDescent="0.35">
      <c r="A118" s="142" t="s">
        <v>1</v>
      </c>
      <c r="B118" s="119" t="s">
        <v>384</v>
      </c>
    </row>
    <row r="119" spans="1:6" ht="14.4" thickBot="1" x14ac:dyDescent="0.35">
      <c r="A119" s="142" t="s">
        <v>0</v>
      </c>
      <c r="B119" s="119" t="s">
        <v>17</v>
      </c>
    </row>
    <row r="120" spans="1:6" ht="14.4" thickBot="1" x14ac:dyDescent="0.35"/>
    <row r="121" spans="1:6" ht="15" customHeight="1" thickBot="1" x14ac:dyDescent="0.35">
      <c r="A121" s="126" t="s">
        <v>31</v>
      </c>
      <c r="B121" s="126" t="s">
        <v>96</v>
      </c>
      <c r="C121" s="127"/>
      <c r="D121" s="128"/>
      <c r="E121" s="129"/>
      <c r="F121" s="144" t="s">
        <v>427</v>
      </c>
    </row>
    <row r="122" spans="1:6" ht="14.4" thickBot="1" x14ac:dyDescent="0.35">
      <c r="A122" s="126" t="s">
        <v>95</v>
      </c>
      <c r="B122" s="127" t="s">
        <v>423</v>
      </c>
      <c r="C122" s="128" t="s">
        <v>422</v>
      </c>
      <c r="D122" s="128" t="s">
        <v>424</v>
      </c>
      <c r="E122" s="129" t="s">
        <v>426</v>
      </c>
      <c r="F122" s="145"/>
    </row>
    <row r="123" spans="1:6" x14ac:dyDescent="0.3">
      <c r="A123" s="134" t="s">
        <v>6</v>
      </c>
      <c r="B123" s="120">
        <v>6768592.2400000002</v>
      </c>
      <c r="C123" s="121">
        <v>6888000</v>
      </c>
      <c r="D123" s="121">
        <v>7204000</v>
      </c>
      <c r="E123" s="122">
        <v>6843000</v>
      </c>
      <c r="F123" s="115">
        <v>-45000</v>
      </c>
    </row>
    <row r="124" spans="1:6" x14ac:dyDescent="0.3">
      <c r="A124" s="134" t="s">
        <v>7</v>
      </c>
      <c r="B124" s="123">
        <v>-1133597</v>
      </c>
      <c r="C124" s="140">
        <v>-1343000</v>
      </c>
      <c r="D124" s="140">
        <v>-1306000</v>
      </c>
      <c r="E124" s="115">
        <v>-1274000</v>
      </c>
      <c r="F124" s="115">
        <v>69000</v>
      </c>
    </row>
    <row r="125" spans="1:6" x14ac:dyDescent="0.3">
      <c r="A125" s="135" t="s">
        <v>26</v>
      </c>
      <c r="B125" s="124">
        <v>5634995.2400000002</v>
      </c>
      <c r="C125" s="141">
        <v>5545000</v>
      </c>
      <c r="D125" s="141">
        <v>5898000</v>
      </c>
      <c r="E125" s="116">
        <v>5569000</v>
      </c>
      <c r="F125" s="116">
        <v>24000</v>
      </c>
    </row>
    <row r="126" spans="1:6" x14ac:dyDescent="0.3">
      <c r="A126" s="134" t="s">
        <v>8</v>
      </c>
      <c r="B126" s="123">
        <v>21751</v>
      </c>
      <c r="C126" s="140">
        <v>21200</v>
      </c>
      <c r="D126" s="140">
        <v>22000</v>
      </c>
      <c r="E126" s="115">
        <v>21500</v>
      </c>
      <c r="F126" s="115">
        <v>300</v>
      </c>
    </row>
    <row r="127" spans="1:6" x14ac:dyDescent="0.3">
      <c r="A127" s="134" t="s">
        <v>425</v>
      </c>
      <c r="B127" s="123">
        <v>259.06832973196634</v>
      </c>
      <c r="C127" s="140">
        <v>261.55660377358492</v>
      </c>
      <c r="D127" s="140">
        <v>268.09090909090907</v>
      </c>
      <c r="E127" s="115">
        <v>259.02325581395348</v>
      </c>
      <c r="F127" s="115">
        <v>-2.5333479596314419</v>
      </c>
    </row>
    <row r="128" spans="1:6" ht="14.4" thickBot="1" x14ac:dyDescent="0.35">
      <c r="A128" s="139" t="s">
        <v>27</v>
      </c>
      <c r="B128" s="136">
        <v>1439000</v>
      </c>
      <c r="C128" s="137">
        <v>1487000</v>
      </c>
      <c r="D128" s="137">
        <v>1487000</v>
      </c>
      <c r="E128" s="138">
        <v>1487000</v>
      </c>
      <c r="F128" s="138">
        <v>0</v>
      </c>
    </row>
    <row r="130" spans="1:6" ht="14.4" thickBot="1" x14ac:dyDescent="0.35"/>
    <row r="131" spans="1:6" ht="14.4" thickBot="1" x14ac:dyDescent="0.35">
      <c r="A131" s="142" t="s">
        <v>1</v>
      </c>
      <c r="B131" s="119" t="s">
        <v>384</v>
      </c>
    </row>
    <row r="132" spans="1:6" ht="14.4" thickBot="1" x14ac:dyDescent="0.35">
      <c r="A132" s="142" t="s">
        <v>0</v>
      </c>
      <c r="B132" s="119" t="s">
        <v>18</v>
      </c>
    </row>
    <row r="133" spans="1:6" ht="14.4" thickBot="1" x14ac:dyDescent="0.35"/>
    <row r="134" spans="1:6" ht="15" customHeight="1" thickBot="1" x14ac:dyDescent="0.35">
      <c r="A134" s="126" t="s">
        <v>31</v>
      </c>
      <c r="B134" s="126" t="s">
        <v>96</v>
      </c>
      <c r="C134" s="127"/>
      <c r="D134" s="128"/>
      <c r="E134" s="129"/>
      <c r="F134" s="144" t="s">
        <v>427</v>
      </c>
    </row>
    <row r="135" spans="1:6" ht="14.4" thickBot="1" x14ac:dyDescent="0.35">
      <c r="A135" s="126" t="s">
        <v>95</v>
      </c>
      <c r="B135" s="127" t="s">
        <v>423</v>
      </c>
      <c r="C135" s="128" t="s">
        <v>422</v>
      </c>
      <c r="D135" s="128" t="s">
        <v>424</v>
      </c>
      <c r="E135" s="129" t="s">
        <v>426</v>
      </c>
      <c r="F135" s="145"/>
    </row>
    <row r="136" spans="1:6" x14ac:dyDescent="0.3">
      <c r="A136" s="134" t="s">
        <v>6</v>
      </c>
      <c r="B136" s="120">
        <v>3208096.07</v>
      </c>
      <c r="C136" s="121">
        <v>3555000</v>
      </c>
      <c r="D136" s="121">
        <v>3737000</v>
      </c>
      <c r="E136" s="122">
        <v>3196000</v>
      </c>
      <c r="F136" s="115">
        <v>-359000</v>
      </c>
    </row>
    <row r="137" spans="1:6" x14ac:dyDescent="0.3">
      <c r="A137" s="134" t="s">
        <v>7</v>
      </c>
      <c r="B137" s="123">
        <v>-496016</v>
      </c>
      <c r="C137" s="140">
        <v>-646000</v>
      </c>
      <c r="D137" s="140">
        <v>-571000</v>
      </c>
      <c r="E137" s="115">
        <v>-522000</v>
      </c>
      <c r="F137" s="115">
        <v>124000</v>
      </c>
    </row>
    <row r="138" spans="1:6" x14ac:dyDescent="0.3">
      <c r="A138" s="135" t="s">
        <v>26</v>
      </c>
      <c r="B138" s="124">
        <v>2712080.07</v>
      </c>
      <c r="C138" s="141">
        <v>2909000</v>
      </c>
      <c r="D138" s="141">
        <v>3166000</v>
      </c>
      <c r="E138" s="116">
        <v>2674000</v>
      </c>
      <c r="F138" s="116">
        <v>-235000</v>
      </c>
    </row>
    <row r="139" spans="1:6" x14ac:dyDescent="0.3">
      <c r="A139" s="134" t="s">
        <v>8</v>
      </c>
      <c r="B139" s="123">
        <v>6515</v>
      </c>
      <c r="C139" s="140">
        <v>7400</v>
      </c>
      <c r="D139" s="140">
        <v>6800</v>
      </c>
      <c r="E139" s="115">
        <v>5900</v>
      </c>
      <c r="F139" s="115">
        <v>-1500</v>
      </c>
    </row>
    <row r="140" spans="1:6" x14ac:dyDescent="0.3">
      <c r="A140" s="134" t="s">
        <v>425</v>
      </c>
      <c r="B140" s="123">
        <v>416.2824359171143</v>
      </c>
      <c r="C140" s="140">
        <v>393.10810810810813</v>
      </c>
      <c r="D140" s="140">
        <v>465.58823529411762</v>
      </c>
      <c r="E140" s="115">
        <v>453.22033898305085</v>
      </c>
      <c r="F140" s="115">
        <v>60.112230874942725</v>
      </c>
    </row>
    <row r="141" spans="1:6" ht="14.4" thickBot="1" x14ac:dyDescent="0.35">
      <c r="A141" s="139" t="s">
        <v>27</v>
      </c>
      <c r="B141" s="136">
        <v>437000</v>
      </c>
      <c r="C141" s="137">
        <v>519000</v>
      </c>
      <c r="D141" s="137">
        <v>519000</v>
      </c>
      <c r="E141" s="138">
        <v>519000</v>
      </c>
      <c r="F141" s="138">
        <v>0</v>
      </c>
    </row>
    <row r="143" spans="1:6" ht="14.4" thickBot="1" x14ac:dyDescent="0.35"/>
    <row r="144" spans="1:6" ht="14.4" thickBot="1" x14ac:dyDescent="0.35">
      <c r="A144" s="142" t="s">
        <v>1</v>
      </c>
      <c r="B144" s="119" t="s">
        <v>384</v>
      </c>
    </row>
    <row r="145" spans="1:6" ht="14.4" thickBot="1" x14ac:dyDescent="0.35">
      <c r="A145" s="142" t="s">
        <v>0</v>
      </c>
      <c r="B145" s="119" t="s">
        <v>19</v>
      </c>
    </row>
    <row r="146" spans="1:6" ht="14.4" thickBot="1" x14ac:dyDescent="0.35"/>
    <row r="147" spans="1:6" ht="15" customHeight="1" thickBot="1" x14ac:dyDescent="0.35">
      <c r="A147" s="126" t="s">
        <v>31</v>
      </c>
      <c r="B147" s="126" t="s">
        <v>96</v>
      </c>
      <c r="C147" s="127"/>
      <c r="D147" s="128"/>
      <c r="E147" s="129"/>
      <c r="F147" s="144" t="s">
        <v>427</v>
      </c>
    </row>
    <row r="148" spans="1:6" ht="14.4" thickBot="1" x14ac:dyDescent="0.35">
      <c r="A148" s="126" t="s">
        <v>95</v>
      </c>
      <c r="B148" s="127" t="s">
        <v>423</v>
      </c>
      <c r="C148" s="128" t="s">
        <v>422</v>
      </c>
      <c r="D148" s="128" t="s">
        <v>424</v>
      </c>
      <c r="E148" s="129" t="s">
        <v>426</v>
      </c>
      <c r="F148" s="145"/>
    </row>
    <row r="149" spans="1:6" x14ac:dyDescent="0.3">
      <c r="A149" s="134" t="s">
        <v>6</v>
      </c>
      <c r="B149" s="120">
        <v>4689613.01</v>
      </c>
      <c r="C149" s="121">
        <v>5035000</v>
      </c>
      <c r="D149" s="121">
        <v>5020000</v>
      </c>
      <c r="E149" s="122">
        <v>4644000</v>
      </c>
      <c r="F149" s="115">
        <v>-391000</v>
      </c>
    </row>
    <row r="150" spans="1:6" x14ac:dyDescent="0.3">
      <c r="A150" s="134" t="s">
        <v>7</v>
      </c>
      <c r="B150" s="123">
        <v>-779901</v>
      </c>
      <c r="C150" s="140">
        <v>-1002000</v>
      </c>
      <c r="D150" s="140">
        <v>-905000</v>
      </c>
      <c r="E150" s="115">
        <v>-850000</v>
      </c>
      <c r="F150" s="115">
        <v>152000</v>
      </c>
    </row>
    <row r="151" spans="1:6" x14ac:dyDescent="0.3">
      <c r="A151" s="135" t="s">
        <v>26</v>
      </c>
      <c r="B151" s="124">
        <v>3909712.01</v>
      </c>
      <c r="C151" s="141">
        <v>4033000</v>
      </c>
      <c r="D151" s="141">
        <v>4115000</v>
      </c>
      <c r="E151" s="116">
        <v>3794000</v>
      </c>
      <c r="F151" s="116">
        <v>-239000</v>
      </c>
    </row>
    <row r="152" spans="1:6" x14ac:dyDescent="0.3">
      <c r="A152" s="134" t="s">
        <v>8</v>
      </c>
      <c r="B152" s="123">
        <v>13276</v>
      </c>
      <c r="C152" s="140">
        <v>14200</v>
      </c>
      <c r="D152" s="140">
        <v>13700</v>
      </c>
      <c r="E152" s="115">
        <v>13000</v>
      </c>
      <c r="F152" s="115">
        <v>-1200</v>
      </c>
    </row>
    <row r="153" spans="1:6" x14ac:dyDescent="0.3">
      <c r="A153" s="134" t="s">
        <v>425</v>
      </c>
      <c r="B153" s="123">
        <v>294.49472808074722</v>
      </c>
      <c r="C153" s="140">
        <v>284.01408450704224</v>
      </c>
      <c r="D153" s="140">
        <v>300.36496350364962</v>
      </c>
      <c r="E153" s="115">
        <v>291.84615384615387</v>
      </c>
      <c r="F153" s="115">
        <v>7.8320693391116265</v>
      </c>
    </row>
    <row r="154" spans="1:6" ht="14.4" thickBot="1" x14ac:dyDescent="0.35">
      <c r="A154" s="139" t="s">
        <v>27</v>
      </c>
      <c r="B154" s="136">
        <v>987000</v>
      </c>
      <c r="C154" s="137">
        <v>996000</v>
      </c>
      <c r="D154" s="137">
        <v>996000</v>
      </c>
      <c r="E154" s="138">
        <v>996000</v>
      </c>
      <c r="F154" s="138">
        <v>0</v>
      </c>
    </row>
    <row r="156" spans="1:6" ht="14.4" thickBot="1" x14ac:dyDescent="0.35"/>
    <row r="157" spans="1:6" ht="14.4" thickBot="1" x14ac:dyDescent="0.35">
      <c r="A157" s="142" t="s">
        <v>1</v>
      </c>
      <c r="B157" s="119" t="s">
        <v>384</v>
      </c>
    </row>
    <row r="158" spans="1:6" ht="14.4" thickBot="1" x14ac:dyDescent="0.35">
      <c r="A158" s="142" t="s">
        <v>0</v>
      </c>
      <c r="B158" s="119" t="s">
        <v>20</v>
      </c>
    </row>
    <row r="159" spans="1:6" ht="14.4" thickBot="1" x14ac:dyDescent="0.35"/>
    <row r="160" spans="1:6" ht="15" customHeight="1" thickBot="1" x14ac:dyDescent="0.35">
      <c r="A160" s="126" t="s">
        <v>31</v>
      </c>
      <c r="B160" s="126" t="s">
        <v>96</v>
      </c>
      <c r="C160" s="127"/>
      <c r="D160" s="128"/>
      <c r="E160" s="129"/>
      <c r="F160" s="144" t="s">
        <v>427</v>
      </c>
    </row>
    <row r="161" spans="1:6" ht="14.4" thickBot="1" x14ac:dyDescent="0.35">
      <c r="A161" s="126" t="s">
        <v>95</v>
      </c>
      <c r="B161" s="127" t="s">
        <v>423</v>
      </c>
      <c r="C161" s="128" t="s">
        <v>422</v>
      </c>
      <c r="D161" s="128" t="s">
        <v>424</v>
      </c>
      <c r="E161" s="129" t="s">
        <v>426</v>
      </c>
      <c r="F161" s="145"/>
    </row>
    <row r="162" spans="1:6" x14ac:dyDescent="0.3">
      <c r="A162" s="134" t="s">
        <v>6</v>
      </c>
      <c r="B162" s="120">
        <v>2697366.91</v>
      </c>
      <c r="C162" s="121">
        <v>2891000</v>
      </c>
      <c r="D162" s="121">
        <v>2491000</v>
      </c>
      <c r="E162" s="122">
        <v>2419000</v>
      </c>
      <c r="F162" s="115">
        <v>-472000</v>
      </c>
    </row>
    <row r="163" spans="1:6" x14ac:dyDescent="0.3">
      <c r="A163" s="134" t="s">
        <v>7</v>
      </c>
      <c r="B163" s="123">
        <v>-440012</v>
      </c>
      <c r="C163" s="140">
        <v>-518000</v>
      </c>
      <c r="D163" s="140">
        <v>-470000</v>
      </c>
      <c r="E163" s="115">
        <v>-474000</v>
      </c>
      <c r="F163" s="115">
        <v>44000</v>
      </c>
    </row>
    <row r="164" spans="1:6" x14ac:dyDescent="0.3">
      <c r="A164" s="135" t="s">
        <v>26</v>
      </c>
      <c r="B164" s="124">
        <v>2257354.91</v>
      </c>
      <c r="C164" s="141">
        <v>2373000</v>
      </c>
      <c r="D164" s="141">
        <v>2021000</v>
      </c>
      <c r="E164" s="116">
        <v>1945000</v>
      </c>
      <c r="F164" s="116">
        <v>-428000</v>
      </c>
    </row>
    <row r="165" spans="1:6" x14ac:dyDescent="0.3">
      <c r="A165" s="134" t="s">
        <v>8</v>
      </c>
      <c r="B165" s="123">
        <v>7792</v>
      </c>
      <c r="C165" s="140">
        <v>8000</v>
      </c>
      <c r="D165" s="140">
        <v>7900</v>
      </c>
      <c r="E165" s="115">
        <v>7100</v>
      </c>
      <c r="F165" s="115">
        <v>-900</v>
      </c>
    </row>
    <row r="166" spans="1:6" x14ac:dyDescent="0.3">
      <c r="A166" s="134" t="s">
        <v>425</v>
      </c>
      <c r="B166" s="123">
        <v>289.70160549281314</v>
      </c>
      <c r="C166" s="140">
        <v>296.625</v>
      </c>
      <c r="D166" s="140">
        <v>255.82278481012659</v>
      </c>
      <c r="E166" s="115">
        <v>273.94366197183098</v>
      </c>
      <c r="F166" s="115">
        <v>-22.681338028169023</v>
      </c>
    </row>
    <row r="167" spans="1:6" ht="14.4" thickBot="1" x14ac:dyDescent="0.35">
      <c r="A167" s="139" t="s">
        <v>27</v>
      </c>
      <c r="B167" s="136">
        <v>647000</v>
      </c>
      <c r="C167" s="137">
        <v>561000</v>
      </c>
      <c r="D167" s="137">
        <v>561000</v>
      </c>
      <c r="E167" s="138">
        <v>561000</v>
      </c>
      <c r="F167" s="138">
        <v>0</v>
      </c>
    </row>
    <row r="169" spans="1:6" ht="14.4" thickBot="1" x14ac:dyDescent="0.35"/>
    <row r="170" spans="1:6" ht="14.4" thickBot="1" x14ac:dyDescent="0.35">
      <c r="A170" s="142" t="s">
        <v>1</v>
      </c>
      <c r="B170" s="119" t="s">
        <v>384</v>
      </c>
    </row>
    <row r="171" spans="1:6" ht="14.4" thickBot="1" x14ac:dyDescent="0.35">
      <c r="A171" s="142" t="s">
        <v>0</v>
      </c>
      <c r="B171" s="119" t="s">
        <v>21</v>
      </c>
    </row>
    <row r="172" spans="1:6" ht="14.4" thickBot="1" x14ac:dyDescent="0.35"/>
    <row r="173" spans="1:6" ht="15" customHeight="1" thickBot="1" x14ac:dyDescent="0.35">
      <c r="A173" s="126" t="s">
        <v>31</v>
      </c>
      <c r="B173" s="126" t="s">
        <v>96</v>
      </c>
      <c r="C173" s="127"/>
      <c r="D173" s="128"/>
      <c r="E173" s="129"/>
      <c r="F173" s="144" t="s">
        <v>427</v>
      </c>
    </row>
    <row r="174" spans="1:6" ht="14.4" thickBot="1" x14ac:dyDescent="0.35">
      <c r="A174" s="126" t="s">
        <v>95</v>
      </c>
      <c r="B174" s="127" t="s">
        <v>423</v>
      </c>
      <c r="C174" s="128" t="s">
        <v>422</v>
      </c>
      <c r="D174" s="128" t="s">
        <v>424</v>
      </c>
      <c r="E174" s="129" t="s">
        <v>426</v>
      </c>
      <c r="F174" s="145"/>
    </row>
    <row r="175" spans="1:6" x14ac:dyDescent="0.3">
      <c r="A175" s="134" t="s">
        <v>6</v>
      </c>
      <c r="B175" s="120">
        <v>2996223.22</v>
      </c>
      <c r="C175" s="121">
        <v>3757000</v>
      </c>
      <c r="D175" s="121">
        <v>2799000</v>
      </c>
      <c r="E175" s="122">
        <v>2658000</v>
      </c>
      <c r="F175" s="115">
        <v>-1099000</v>
      </c>
    </row>
    <row r="176" spans="1:6" x14ac:dyDescent="0.3">
      <c r="A176" s="134" t="s">
        <v>7</v>
      </c>
      <c r="B176" s="123">
        <v>-481918</v>
      </c>
      <c r="C176" s="140">
        <v>-695000</v>
      </c>
      <c r="D176" s="140">
        <v>-524000</v>
      </c>
      <c r="E176" s="115">
        <v>-468000</v>
      </c>
      <c r="F176" s="115">
        <v>227000</v>
      </c>
    </row>
    <row r="177" spans="1:6" x14ac:dyDescent="0.3">
      <c r="A177" s="135" t="s">
        <v>26</v>
      </c>
      <c r="B177" s="124">
        <v>2514305.2200000002</v>
      </c>
      <c r="C177" s="141">
        <v>3062000</v>
      </c>
      <c r="D177" s="141">
        <v>2275000</v>
      </c>
      <c r="E177" s="116">
        <v>2190000</v>
      </c>
      <c r="F177" s="116">
        <v>-872000</v>
      </c>
    </row>
    <row r="178" spans="1:6" x14ac:dyDescent="0.3">
      <c r="A178" s="134" t="s">
        <v>8</v>
      </c>
      <c r="B178" s="123">
        <v>7088</v>
      </c>
      <c r="C178" s="140">
        <v>8300</v>
      </c>
      <c r="D178" s="140">
        <v>6200</v>
      </c>
      <c r="E178" s="115">
        <v>6100</v>
      </c>
      <c r="F178" s="115">
        <v>-2200</v>
      </c>
    </row>
    <row r="179" spans="1:6" x14ac:dyDescent="0.3">
      <c r="A179" s="134" t="s">
        <v>425</v>
      </c>
      <c r="B179" s="123">
        <v>354.72703442437927</v>
      </c>
      <c r="C179" s="140">
        <v>368.91566265060243</v>
      </c>
      <c r="D179" s="140">
        <v>366.93548387096774</v>
      </c>
      <c r="E179" s="115">
        <v>359.01639344262293</v>
      </c>
      <c r="F179" s="115">
        <v>-9.8992692079795006</v>
      </c>
    </row>
    <row r="180" spans="1:6" ht="14.4" thickBot="1" x14ac:dyDescent="0.35">
      <c r="A180" s="139" t="s">
        <v>27</v>
      </c>
      <c r="B180" s="136">
        <v>518000</v>
      </c>
      <c r="C180" s="137">
        <v>582000</v>
      </c>
      <c r="D180" s="137">
        <v>582000</v>
      </c>
      <c r="E180" s="138">
        <v>582000</v>
      </c>
      <c r="F180" s="138">
        <v>0</v>
      </c>
    </row>
    <row r="182" spans="1:6" ht="14.4" thickBot="1" x14ac:dyDescent="0.35"/>
    <row r="183" spans="1:6" ht="14.4" thickBot="1" x14ac:dyDescent="0.35">
      <c r="A183" s="142" t="s">
        <v>1</v>
      </c>
      <c r="B183" s="119" t="s">
        <v>384</v>
      </c>
    </row>
    <row r="184" spans="1:6" ht="14.4" thickBot="1" x14ac:dyDescent="0.35">
      <c r="A184" s="142" t="s">
        <v>0</v>
      </c>
      <c r="B184" s="119" t="s">
        <v>22</v>
      </c>
    </row>
    <row r="185" spans="1:6" ht="14.4" thickBot="1" x14ac:dyDescent="0.35"/>
    <row r="186" spans="1:6" ht="15" customHeight="1" thickBot="1" x14ac:dyDescent="0.35">
      <c r="A186" s="126" t="s">
        <v>31</v>
      </c>
      <c r="B186" s="126" t="s">
        <v>96</v>
      </c>
      <c r="C186" s="127"/>
      <c r="D186" s="128"/>
      <c r="E186" s="129"/>
      <c r="F186" s="144" t="s">
        <v>427</v>
      </c>
    </row>
    <row r="187" spans="1:6" ht="14.4" thickBot="1" x14ac:dyDescent="0.35">
      <c r="A187" s="126" t="s">
        <v>95</v>
      </c>
      <c r="B187" s="127" t="s">
        <v>423</v>
      </c>
      <c r="C187" s="128" t="s">
        <v>422</v>
      </c>
      <c r="D187" s="128" t="s">
        <v>424</v>
      </c>
      <c r="E187" s="129" t="s">
        <v>426</v>
      </c>
      <c r="F187" s="145"/>
    </row>
    <row r="188" spans="1:6" x14ac:dyDescent="0.3">
      <c r="A188" s="134" t="s">
        <v>6</v>
      </c>
      <c r="B188" s="120">
        <v>1404636.46</v>
      </c>
      <c r="C188" s="121">
        <v>1552000</v>
      </c>
      <c r="D188" s="121">
        <v>1841000</v>
      </c>
      <c r="E188" s="122">
        <v>1547000</v>
      </c>
      <c r="F188" s="115">
        <v>-5000</v>
      </c>
    </row>
    <row r="189" spans="1:6" x14ac:dyDescent="0.3">
      <c r="A189" s="134" t="s">
        <v>7</v>
      </c>
      <c r="B189" s="123">
        <v>-224986</v>
      </c>
      <c r="C189" s="140">
        <v>-272000</v>
      </c>
      <c r="D189" s="140">
        <v>-279000</v>
      </c>
      <c r="E189" s="115">
        <v>-247000</v>
      </c>
      <c r="F189" s="115">
        <v>25000</v>
      </c>
    </row>
    <row r="190" spans="1:6" x14ac:dyDescent="0.3">
      <c r="A190" s="135" t="s">
        <v>26</v>
      </c>
      <c r="B190" s="124">
        <v>1179650.46</v>
      </c>
      <c r="C190" s="141">
        <v>1280000</v>
      </c>
      <c r="D190" s="141">
        <v>1562000</v>
      </c>
      <c r="E190" s="116">
        <v>1300000</v>
      </c>
      <c r="F190" s="116">
        <v>20000</v>
      </c>
    </row>
    <row r="191" spans="1:6" x14ac:dyDescent="0.3">
      <c r="A191" s="134" t="s">
        <v>8</v>
      </c>
      <c r="B191" s="123">
        <v>3256</v>
      </c>
      <c r="C191" s="140">
        <v>3400</v>
      </c>
      <c r="D191" s="140">
        <v>3300</v>
      </c>
      <c r="E191" s="115">
        <v>2900</v>
      </c>
      <c r="F191" s="115">
        <v>-500</v>
      </c>
    </row>
    <row r="192" spans="1:6" x14ac:dyDescent="0.3">
      <c r="A192" s="134" t="s">
        <v>425</v>
      </c>
      <c r="B192" s="123">
        <v>362.30050982800981</v>
      </c>
      <c r="C192" s="140">
        <v>376.47058823529414</v>
      </c>
      <c r="D192" s="140">
        <v>473.33333333333331</v>
      </c>
      <c r="E192" s="115">
        <v>448.27586206896552</v>
      </c>
      <c r="F192" s="115">
        <v>71.805273833671379</v>
      </c>
    </row>
    <row r="193" spans="1:6" ht="14.4" thickBot="1" x14ac:dyDescent="0.35">
      <c r="A193" s="139" t="s">
        <v>27</v>
      </c>
      <c r="B193" s="136">
        <v>210000</v>
      </c>
      <c r="C193" s="137">
        <v>239000</v>
      </c>
      <c r="D193" s="137">
        <v>239000</v>
      </c>
      <c r="E193" s="138">
        <v>239000</v>
      </c>
      <c r="F193" s="138">
        <v>0</v>
      </c>
    </row>
    <row r="195" spans="1:6" ht="14.4" thickBot="1" x14ac:dyDescent="0.35"/>
    <row r="196" spans="1:6" ht="14.4" thickBot="1" x14ac:dyDescent="0.35">
      <c r="A196" s="142" t="s">
        <v>1</v>
      </c>
      <c r="B196" s="119" t="s">
        <v>384</v>
      </c>
    </row>
    <row r="197" spans="1:6" ht="14.4" thickBot="1" x14ac:dyDescent="0.35">
      <c r="A197" s="142" t="s">
        <v>0</v>
      </c>
      <c r="B197" s="119" t="s">
        <v>23</v>
      </c>
    </row>
    <row r="198" spans="1:6" ht="14.4" thickBot="1" x14ac:dyDescent="0.35"/>
    <row r="199" spans="1:6" ht="15" customHeight="1" thickBot="1" x14ac:dyDescent="0.35">
      <c r="A199" s="126" t="s">
        <v>31</v>
      </c>
      <c r="B199" s="126" t="s">
        <v>96</v>
      </c>
      <c r="C199" s="127"/>
      <c r="D199" s="128"/>
      <c r="E199" s="129"/>
      <c r="F199" s="144" t="s">
        <v>427</v>
      </c>
    </row>
    <row r="200" spans="1:6" ht="14.4" thickBot="1" x14ac:dyDescent="0.35">
      <c r="A200" s="126" t="s">
        <v>95</v>
      </c>
      <c r="B200" s="127" t="s">
        <v>423</v>
      </c>
      <c r="C200" s="128" t="s">
        <v>422</v>
      </c>
      <c r="D200" s="128" t="s">
        <v>424</v>
      </c>
      <c r="E200" s="129" t="s">
        <v>426</v>
      </c>
      <c r="F200" s="145"/>
    </row>
    <row r="201" spans="1:6" x14ac:dyDescent="0.3">
      <c r="A201" s="134" t="s">
        <v>6</v>
      </c>
      <c r="B201" s="120">
        <v>2375508.58</v>
      </c>
      <c r="C201" s="121">
        <v>2671000</v>
      </c>
      <c r="D201" s="121">
        <v>1727000</v>
      </c>
      <c r="E201" s="122">
        <v>2139000</v>
      </c>
      <c r="F201" s="115">
        <v>-532000</v>
      </c>
    </row>
    <row r="202" spans="1:6" x14ac:dyDescent="0.3">
      <c r="A202" s="134" t="s">
        <v>7</v>
      </c>
      <c r="B202" s="123">
        <v>-377511</v>
      </c>
      <c r="C202" s="140">
        <v>-479000</v>
      </c>
      <c r="D202" s="140">
        <v>-293000</v>
      </c>
      <c r="E202" s="115">
        <v>-367000</v>
      </c>
      <c r="F202" s="115">
        <v>112000</v>
      </c>
    </row>
    <row r="203" spans="1:6" x14ac:dyDescent="0.3">
      <c r="A203" s="135" t="s">
        <v>26</v>
      </c>
      <c r="B203" s="124">
        <v>1997997.58</v>
      </c>
      <c r="C203" s="141">
        <v>2192000</v>
      </c>
      <c r="D203" s="141">
        <v>1434000</v>
      </c>
      <c r="E203" s="116">
        <v>1772000</v>
      </c>
      <c r="F203" s="116">
        <v>-420000</v>
      </c>
    </row>
    <row r="204" spans="1:6" x14ac:dyDescent="0.3">
      <c r="A204" s="134" t="s">
        <v>8</v>
      </c>
      <c r="B204" s="123">
        <v>5076</v>
      </c>
      <c r="C204" s="140">
        <v>5400</v>
      </c>
      <c r="D204" s="140">
        <v>3900</v>
      </c>
      <c r="E204" s="115">
        <v>4800</v>
      </c>
      <c r="F204" s="115">
        <v>-600</v>
      </c>
    </row>
    <row r="205" spans="1:6" x14ac:dyDescent="0.3">
      <c r="A205" s="134" t="s">
        <v>425</v>
      </c>
      <c r="B205" s="123">
        <v>393.61654452324666</v>
      </c>
      <c r="C205" s="140">
        <v>405.92592592592592</v>
      </c>
      <c r="D205" s="140">
        <v>367.69230769230768</v>
      </c>
      <c r="E205" s="115">
        <v>369.16666666666669</v>
      </c>
      <c r="F205" s="115">
        <v>-36.759259259259238</v>
      </c>
    </row>
    <row r="206" spans="1:6" ht="14.4" thickBot="1" x14ac:dyDescent="0.35">
      <c r="A206" s="139" t="s">
        <v>27</v>
      </c>
      <c r="B206" s="136">
        <v>356000</v>
      </c>
      <c r="C206" s="137">
        <v>379000</v>
      </c>
      <c r="D206" s="137">
        <v>379000</v>
      </c>
      <c r="E206" s="138">
        <v>379000</v>
      </c>
      <c r="F206" s="138">
        <v>0</v>
      </c>
    </row>
    <row r="208" spans="1:6" ht="14.4" thickBot="1" x14ac:dyDescent="0.35"/>
    <row r="209" spans="1:6" ht="14.4" thickBot="1" x14ac:dyDescent="0.35">
      <c r="A209" s="142" t="s">
        <v>1</v>
      </c>
      <c r="B209" s="119" t="s">
        <v>384</v>
      </c>
    </row>
    <row r="210" spans="1:6" ht="14.4" thickBot="1" x14ac:dyDescent="0.35">
      <c r="A210" s="142" t="s">
        <v>0</v>
      </c>
      <c r="B210" s="119" t="s">
        <v>24</v>
      </c>
    </row>
    <row r="211" spans="1:6" ht="14.4" thickBot="1" x14ac:dyDescent="0.35"/>
    <row r="212" spans="1:6" ht="15" customHeight="1" thickBot="1" x14ac:dyDescent="0.35">
      <c r="A212" s="126" t="s">
        <v>31</v>
      </c>
      <c r="B212" s="126" t="s">
        <v>96</v>
      </c>
      <c r="C212" s="127"/>
      <c r="D212" s="128"/>
      <c r="E212" s="129"/>
      <c r="F212" s="144" t="s">
        <v>427</v>
      </c>
    </row>
    <row r="213" spans="1:6" ht="14.4" thickBot="1" x14ac:dyDescent="0.35">
      <c r="A213" s="126" t="s">
        <v>95</v>
      </c>
      <c r="B213" s="127" t="s">
        <v>423</v>
      </c>
      <c r="C213" s="128" t="s">
        <v>422</v>
      </c>
      <c r="D213" s="128" t="s">
        <v>424</v>
      </c>
      <c r="E213" s="129" t="s">
        <v>426</v>
      </c>
      <c r="F213" s="145"/>
    </row>
    <row r="214" spans="1:6" x14ac:dyDescent="0.3">
      <c r="A214" s="134" t="s">
        <v>6</v>
      </c>
      <c r="B214" s="120">
        <v>7063431.6299999999</v>
      </c>
      <c r="C214" s="121">
        <v>8242000</v>
      </c>
      <c r="D214" s="121">
        <v>7650000</v>
      </c>
      <c r="E214" s="122">
        <v>7182000</v>
      </c>
      <c r="F214" s="115">
        <v>-1060000</v>
      </c>
    </row>
    <row r="215" spans="1:6" x14ac:dyDescent="0.3">
      <c r="A215" s="134" t="s">
        <v>7</v>
      </c>
      <c r="B215" s="123">
        <v>-1128430</v>
      </c>
      <c r="C215" s="140">
        <v>-1425000</v>
      </c>
      <c r="D215" s="140">
        <v>-1367000</v>
      </c>
      <c r="E215" s="115">
        <v>-1308000</v>
      </c>
      <c r="F215" s="115">
        <v>117000</v>
      </c>
    </row>
    <row r="216" spans="1:6" x14ac:dyDescent="0.3">
      <c r="A216" s="135" t="s">
        <v>26</v>
      </c>
      <c r="B216" s="124">
        <v>5935001.6299999999</v>
      </c>
      <c r="C216" s="141">
        <v>6817000</v>
      </c>
      <c r="D216" s="141">
        <v>6283000</v>
      </c>
      <c r="E216" s="116">
        <v>5874000</v>
      </c>
      <c r="F216" s="116">
        <v>-943000</v>
      </c>
    </row>
    <row r="217" spans="1:6" x14ac:dyDescent="0.3">
      <c r="A217" s="134" t="s">
        <v>8</v>
      </c>
      <c r="B217" s="123">
        <v>17718</v>
      </c>
      <c r="C217" s="140">
        <v>18200</v>
      </c>
      <c r="D217" s="140">
        <v>19200</v>
      </c>
      <c r="E217" s="115">
        <v>18400</v>
      </c>
      <c r="F217" s="115">
        <v>200</v>
      </c>
    </row>
    <row r="218" spans="1:6" x14ac:dyDescent="0.3">
      <c r="A218" s="134" t="s">
        <v>425</v>
      </c>
      <c r="B218" s="123">
        <v>334.97017891409865</v>
      </c>
      <c r="C218" s="140">
        <v>374.56043956043953</v>
      </c>
      <c r="D218" s="140">
        <v>327.23958333333331</v>
      </c>
      <c r="E218" s="115">
        <v>319.23913043478262</v>
      </c>
      <c r="F218" s="115">
        <v>-55.32130912565691</v>
      </c>
    </row>
    <row r="219" spans="1:6" ht="14.4" thickBot="1" x14ac:dyDescent="0.35">
      <c r="A219" s="139" t="s">
        <v>27</v>
      </c>
      <c r="B219" s="136">
        <v>1084000</v>
      </c>
      <c r="C219" s="137">
        <v>1277000</v>
      </c>
      <c r="D219" s="137">
        <v>1277000</v>
      </c>
      <c r="E219" s="138">
        <v>1277000</v>
      </c>
      <c r="F219" s="138">
        <v>0</v>
      </c>
    </row>
    <row r="221" spans="1:6" ht="14.4" thickBot="1" x14ac:dyDescent="0.35"/>
    <row r="222" spans="1:6" ht="14.4" thickBot="1" x14ac:dyDescent="0.35">
      <c r="A222" s="142" t="s">
        <v>1</v>
      </c>
      <c r="B222" s="119" t="s">
        <v>384</v>
      </c>
    </row>
    <row r="223" spans="1:6" ht="14.4" thickBot="1" x14ac:dyDescent="0.35">
      <c r="A223" s="142" t="s">
        <v>0</v>
      </c>
      <c r="B223" s="119" t="s">
        <v>25</v>
      </c>
    </row>
    <row r="224" spans="1:6" ht="14.4" thickBot="1" x14ac:dyDescent="0.35"/>
    <row r="225" spans="1:6" ht="15" customHeight="1" thickBot="1" x14ac:dyDescent="0.35">
      <c r="A225" s="126" t="s">
        <v>31</v>
      </c>
      <c r="B225" s="126" t="s">
        <v>96</v>
      </c>
      <c r="C225" s="127"/>
      <c r="D225" s="128"/>
      <c r="E225" s="129"/>
      <c r="F225" s="144" t="s">
        <v>427</v>
      </c>
    </row>
    <row r="226" spans="1:6" ht="14.4" thickBot="1" x14ac:dyDescent="0.35">
      <c r="A226" s="126" t="s">
        <v>95</v>
      </c>
      <c r="B226" s="127" t="s">
        <v>423</v>
      </c>
      <c r="C226" s="128" t="s">
        <v>422</v>
      </c>
      <c r="D226" s="128" t="s">
        <v>424</v>
      </c>
      <c r="E226" s="129" t="s">
        <v>426</v>
      </c>
      <c r="F226" s="145"/>
    </row>
    <row r="227" spans="1:6" x14ac:dyDescent="0.3">
      <c r="A227" s="134" t="s">
        <v>6</v>
      </c>
      <c r="B227" s="120">
        <v>26667191.91</v>
      </c>
      <c r="C227" s="121">
        <v>28613000</v>
      </c>
      <c r="D227" s="121">
        <v>29452000</v>
      </c>
      <c r="E227" s="122">
        <v>28708000</v>
      </c>
      <c r="F227" s="115">
        <v>95000</v>
      </c>
    </row>
    <row r="228" spans="1:6" x14ac:dyDescent="0.3">
      <c r="A228" s="134" t="s">
        <v>7</v>
      </c>
      <c r="B228" s="123">
        <v>-4577903</v>
      </c>
      <c r="C228" s="140">
        <v>-5486000</v>
      </c>
      <c r="D228" s="140">
        <v>-5622000</v>
      </c>
      <c r="E228" s="115">
        <v>-5485000</v>
      </c>
      <c r="F228" s="115">
        <v>1000</v>
      </c>
    </row>
    <row r="229" spans="1:6" x14ac:dyDescent="0.3">
      <c r="A229" s="135" t="s">
        <v>26</v>
      </c>
      <c r="B229" s="124">
        <v>22089288.91</v>
      </c>
      <c r="C229" s="141">
        <v>23127000</v>
      </c>
      <c r="D229" s="141">
        <v>23830000</v>
      </c>
      <c r="E229" s="116">
        <v>23223000</v>
      </c>
      <c r="F229" s="116">
        <v>96000</v>
      </c>
    </row>
    <row r="230" spans="1:6" x14ac:dyDescent="0.3">
      <c r="A230" s="134" t="s">
        <v>8</v>
      </c>
      <c r="B230" s="123">
        <v>91817</v>
      </c>
      <c r="C230" s="140">
        <v>93300</v>
      </c>
      <c r="D230" s="140">
        <v>96400</v>
      </c>
      <c r="E230" s="115">
        <v>93500</v>
      </c>
      <c r="F230" s="115">
        <v>200</v>
      </c>
    </row>
    <row r="231" spans="1:6" x14ac:dyDescent="0.3">
      <c r="A231" s="134" t="s">
        <v>425</v>
      </c>
      <c r="B231" s="123">
        <v>240.57951043924328</v>
      </c>
      <c r="C231" s="140">
        <v>247.87781350482314</v>
      </c>
      <c r="D231" s="140">
        <v>247.19917012448133</v>
      </c>
      <c r="E231" s="115">
        <v>248.37433155080214</v>
      </c>
      <c r="F231" s="115">
        <v>0.49651804597900195</v>
      </c>
    </row>
    <row r="232" spans="1:6" ht="14.4" thickBot="1" x14ac:dyDescent="0.35">
      <c r="A232" s="139" t="s">
        <v>27</v>
      </c>
      <c r="B232" s="136">
        <v>6016000</v>
      </c>
      <c r="C232" s="137">
        <v>6545000</v>
      </c>
      <c r="D232" s="137">
        <v>6545000</v>
      </c>
      <c r="E232" s="138">
        <v>6545000</v>
      </c>
      <c r="F232" s="138">
        <v>0</v>
      </c>
    </row>
  </sheetData>
  <mergeCells count="18">
    <mergeCell ref="F30:F31"/>
    <mergeCell ref="F43:F44"/>
    <mergeCell ref="F56:F57"/>
    <mergeCell ref="F69:F70"/>
    <mergeCell ref="F4:F5"/>
    <mergeCell ref="F17:F18"/>
    <mergeCell ref="F225:F226"/>
    <mergeCell ref="F82:F83"/>
    <mergeCell ref="F95:F96"/>
    <mergeCell ref="F108:F109"/>
    <mergeCell ref="F121:F122"/>
    <mergeCell ref="F134:F135"/>
    <mergeCell ref="F147:F148"/>
    <mergeCell ref="F160:F161"/>
    <mergeCell ref="F173:F174"/>
    <mergeCell ref="F186:F187"/>
    <mergeCell ref="F199:F200"/>
    <mergeCell ref="F212:F2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29FF7-5078-4D43-961C-BD19878B4668}">
  <dimension ref="A1:G280"/>
  <sheetViews>
    <sheetView zoomScaleNormal="100" workbookViewId="0">
      <selection activeCell="J8" sqref="J8"/>
    </sheetView>
  </sheetViews>
  <sheetFormatPr defaultRowHeight="14.4" x14ac:dyDescent="0.3"/>
  <cols>
    <col min="1" max="1" width="30.21875" bestFit="1" customWidth="1"/>
    <col min="2" max="2" width="26.21875" bestFit="1" customWidth="1"/>
    <col min="3" max="3" width="13.6640625" bestFit="1" customWidth="1"/>
    <col min="4" max="6" width="12.44140625" bestFit="1" customWidth="1"/>
    <col min="7" max="7" width="17.44140625" bestFit="1" customWidth="1"/>
  </cols>
  <sheetData>
    <row r="1" spans="1:7" ht="15" thickBot="1" x14ac:dyDescent="0.35">
      <c r="A1" s="172" t="s">
        <v>0</v>
      </c>
      <c r="B1" s="173" t="s">
        <v>2</v>
      </c>
      <c r="G1" s="152"/>
    </row>
    <row r="2" spans="1:7" ht="15" thickBot="1" x14ac:dyDescent="0.35">
      <c r="A2" s="170" t="s">
        <v>1</v>
      </c>
      <c r="B2" s="171" t="s">
        <v>373</v>
      </c>
      <c r="G2" s="152"/>
    </row>
    <row r="3" spans="1:7" ht="15" thickBot="1" x14ac:dyDescent="0.35">
      <c r="G3" s="152"/>
    </row>
    <row r="4" spans="1:7" ht="15" customHeight="1" thickBot="1" x14ac:dyDescent="0.35">
      <c r="A4" s="153" t="s">
        <v>31</v>
      </c>
      <c r="B4" s="154"/>
      <c r="C4" s="155" t="s">
        <v>5</v>
      </c>
      <c r="D4" s="155"/>
      <c r="E4" s="154"/>
      <c r="F4" s="154"/>
      <c r="G4" s="156" t="s">
        <v>427</v>
      </c>
    </row>
    <row r="5" spans="1:7" ht="15" thickBot="1" x14ac:dyDescent="0.35">
      <c r="A5" s="157" t="s">
        <v>3</v>
      </c>
      <c r="B5" s="158" t="s">
        <v>429</v>
      </c>
      <c r="C5" s="158" t="s">
        <v>423</v>
      </c>
      <c r="D5" s="159" t="s">
        <v>422</v>
      </c>
      <c r="E5" s="159" t="s">
        <v>424</v>
      </c>
      <c r="F5" s="159" t="s">
        <v>426</v>
      </c>
      <c r="G5" s="160"/>
    </row>
    <row r="6" spans="1:7" x14ac:dyDescent="0.3">
      <c r="A6" s="161" t="s">
        <v>6</v>
      </c>
      <c r="B6" t="s">
        <v>430</v>
      </c>
      <c r="C6" s="162">
        <v>2962.27</v>
      </c>
      <c r="D6" s="163">
        <v>27000</v>
      </c>
      <c r="E6" s="163">
        <v>22000</v>
      </c>
      <c r="F6" s="163">
        <v>20000</v>
      </c>
      <c r="G6" s="164">
        <v>7000</v>
      </c>
    </row>
    <row r="7" spans="1:7" x14ac:dyDescent="0.3">
      <c r="A7" s="161"/>
      <c r="B7" t="s">
        <v>379</v>
      </c>
      <c r="C7" s="162">
        <v>22839.21</v>
      </c>
      <c r="D7" s="163">
        <v>34000</v>
      </c>
      <c r="E7" s="163">
        <v>15000</v>
      </c>
      <c r="F7" s="163">
        <v>21000</v>
      </c>
      <c r="G7" s="164">
        <v>13000</v>
      </c>
    </row>
    <row r="8" spans="1:7" x14ac:dyDescent="0.3">
      <c r="A8" s="161"/>
      <c r="B8" t="s">
        <v>377</v>
      </c>
      <c r="C8" s="162">
        <v>197737.86</v>
      </c>
      <c r="D8" s="163">
        <v>154000</v>
      </c>
      <c r="E8" s="163">
        <v>174000</v>
      </c>
      <c r="F8" s="163">
        <v>187000</v>
      </c>
      <c r="G8" s="164">
        <v>-33000</v>
      </c>
    </row>
    <row r="9" spans="1:7" ht="15" thickBot="1" x14ac:dyDescent="0.35">
      <c r="A9" s="165"/>
      <c r="B9" s="166" t="s">
        <v>375</v>
      </c>
      <c r="C9" s="162">
        <v>8013588.6099999994</v>
      </c>
      <c r="D9" s="163">
        <v>8879000</v>
      </c>
      <c r="E9" s="163">
        <v>7991000</v>
      </c>
      <c r="F9" s="163">
        <v>8024000</v>
      </c>
      <c r="G9" s="164">
        <v>855000</v>
      </c>
    </row>
    <row r="10" spans="1:7" ht="15" thickBot="1" x14ac:dyDescent="0.35">
      <c r="A10" s="157" t="s">
        <v>431</v>
      </c>
      <c r="B10" s="159"/>
      <c r="C10" s="174">
        <v>8237127.9499999993</v>
      </c>
      <c r="D10" s="175">
        <v>9094000</v>
      </c>
      <c r="E10" s="175">
        <v>8202000</v>
      </c>
      <c r="F10" s="175">
        <v>8252000</v>
      </c>
      <c r="G10" s="176">
        <v>842000</v>
      </c>
    </row>
    <row r="11" spans="1:7" x14ac:dyDescent="0.3">
      <c r="A11" s="161" t="s">
        <v>27</v>
      </c>
      <c r="B11" t="s">
        <v>430</v>
      </c>
      <c r="C11" s="162">
        <v>195.44</v>
      </c>
      <c r="D11" s="163">
        <v>3000</v>
      </c>
      <c r="E11" s="163">
        <v>3000</v>
      </c>
      <c r="F11" s="163">
        <v>3000</v>
      </c>
      <c r="G11" s="164">
        <v>0</v>
      </c>
    </row>
    <row r="12" spans="1:7" x14ac:dyDescent="0.3">
      <c r="A12" s="161"/>
      <c r="B12" t="s">
        <v>379</v>
      </c>
      <c r="C12" s="162">
        <v>1710.1</v>
      </c>
      <c r="D12" s="163">
        <v>3000</v>
      </c>
      <c r="E12" s="163">
        <v>3000</v>
      </c>
      <c r="F12" s="163">
        <v>3000</v>
      </c>
      <c r="G12" s="164">
        <v>0</v>
      </c>
    </row>
    <row r="13" spans="1:7" x14ac:dyDescent="0.3">
      <c r="A13" s="161"/>
      <c r="B13" t="s">
        <v>377</v>
      </c>
      <c r="C13" s="162">
        <v>17491.879999999997</v>
      </c>
      <c r="D13" s="163">
        <v>15000</v>
      </c>
      <c r="E13" s="163">
        <v>20000</v>
      </c>
      <c r="F13" s="163">
        <v>20000</v>
      </c>
      <c r="G13" s="164">
        <v>-5000</v>
      </c>
    </row>
    <row r="14" spans="1:7" ht="15" thickBot="1" x14ac:dyDescent="0.35">
      <c r="A14" s="165"/>
      <c r="B14" s="166" t="s">
        <v>375</v>
      </c>
      <c r="C14" s="162">
        <v>366619.84</v>
      </c>
      <c r="D14" s="163">
        <v>382000</v>
      </c>
      <c r="E14" s="163">
        <v>395909.99999999994</v>
      </c>
      <c r="F14" s="163">
        <v>393000</v>
      </c>
      <c r="G14" s="164">
        <v>-11000</v>
      </c>
    </row>
    <row r="15" spans="1:7" ht="15" thickBot="1" x14ac:dyDescent="0.35">
      <c r="A15" s="157" t="s">
        <v>432</v>
      </c>
      <c r="B15" s="159"/>
      <c r="C15" s="174">
        <v>386017.26</v>
      </c>
      <c r="D15" s="175">
        <v>403000</v>
      </c>
      <c r="E15" s="175">
        <v>421909.99999999994</v>
      </c>
      <c r="F15" s="175">
        <v>419000</v>
      </c>
      <c r="G15" s="176">
        <v>-16000</v>
      </c>
    </row>
    <row r="16" spans="1:7" ht="15" thickBot="1" x14ac:dyDescent="0.35">
      <c r="A16" s="165" t="s">
        <v>28</v>
      </c>
      <c r="B16" s="166" t="s">
        <v>28</v>
      </c>
      <c r="C16" s="162">
        <v>8623145.209999999</v>
      </c>
      <c r="D16" s="163">
        <v>9497000</v>
      </c>
      <c r="E16" s="163">
        <v>8623910</v>
      </c>
      <c r="F16" s="163">
        <v>8671000</v>
      </c>
      <c r="G16" s="164">
        <v>826000</v>
      </c>
    </row>
    <row r="17" spans="1:7" ht="15" thickBot="1" x14ac:dyDescent="0.35">
      <c r="A17" s="157" t="s">
        <v>433</v>
      </c>
      <c r="B17" s="159"/>
      <c r="C17" s="174">
        <v>8623145.209999999</v>
      </c>
      <c r="D17" s="175">
        <v>9497000</v>
      </c>
      <c r="E17" s="175">
        <v>8623910</v>
      </c>
      <c r="F17" s="175">
        <v>8671000</v>
      </c>
      <c r="G17" s="176">
        <v>826000</v>
      </c>
    </row>
    <row r="18" spans="1:7" x14ac:dyDescent="0.3">
      <c r="A18" s="161" t="s">
        <v>8</v>
      </c>
      <c r="B18" t="s">
        <v>430</v>
      </c>
      <c r="C18" s="162">
        <v>0</v>
      </c>
      <c r="D18" s="163">
        <v>100</v>
      </c>
      <c r="E18" s="163">
        <v>100</v>
      </c>
      <c r="F18" s="163">
        <v>100</v>
      </c>
      <c r="G18" s="164">
        <v>0</v>
      </c>
    </row>
    <row r="19" spans="1:7" x14ac:dyDescent="0.3">
      <c r="A19" s="161"/>
      <c r="B19" t="s">
        <v>379</v>
      </c>
      <c r="C19" s="162">
        <v>70</v>
      </c>
      <c r="D19" s="163">
        <v>100</v>
      </c>
      <c r="E19" s="163">
        <v>100</v>
      </c>
      <c r="F19" s="163">
        <v>100</v>
      </c>
      <c r="G19" s="164">
        <v>0</v>
      </c>
    </row>
    <row r="20" spans="1:7" x14ac:dyDescent="0.3">
      <c r="A20" s="161"/>
      <c r="B20" t="s">
        <v>377</v>
      </c>
      <c r="C20" s="162">
        <v>716</v>
      </c>
      <c r="D20" s="163">
        <v>600</v>
      </c>
      <c r="E20" s="163">
        <v>800</v>
      </c>
      <c r="F20" s="163">
        <v>800</v>
      </c>
      <c r="G20" s="164">
        <v>-200</v>
      </c>
    </row>
    <row r="21" spans="1:7" ht="15" thickBot="1" x14ac:dyDescent="0.35">
      <c r="A21" s="165"/>
      <c r="B21" s="166" t="s">
        <v>375</v>
      </c>
      <c r="C21" s="162">
        <v>40024</v>
      </c>
      <c r="D21" s="163">
        <v>40000</v>
      </c>
      <c r="E21" s="163">
        <v>41500</v>
      </c>
      <c r="F21" s="163">
        <v>41200</v>
      </c>
      <c r="G21" s="164">
        <v>-1200</v>
      </c>
    </row>
    <row r="22" spans="1:7" ht="15" thickBot="1" x14ac:dyDescent="0.35">
      <c r="A22" s="157" t="s">
        <v>434</v>
      </c>
      <c r="B22" s="159"/>
      <c r="C22" s="174">
        <v>40810</v>
      </c>
      <c r="D22" s="175">
        <v>40800</v>
      </c>
      <c r="E22" s="175">
        <v>42500</v>
      </c>
      <c r="F22" s="175">
        <v>42200</v>
      </c>
      <c r="G22" s="176">
        <v>-1400</v>
      </c>
    </row>
    <row r="24" spans="1:7" ht="15" thickBot="1" x14ac:dyDescent="0.35"/>
    <row r="25" spans="1:7" ht="15" thickBot="1" x14ac:dyDescent="0.35">
      <c r="A25" s="172" t="s">
        <v>0</v>
      </c>
      <c r="B25" s="173" t="s">
        <v>11</v>
      </c>
      <c r="G25" s="152"/>
    </row>
    <row r="26" spans="1:7" ht="15" thickBot="1" x14ac:dyDescent="0.35">
      <c r="A26" s="170" t="s">
        <v>1</v>
      </c>
      <c r="B26" s="171" t="s">
        <v>373</v>
      </c>
      <c r="G26" s="152"/>
    </row>
    <row r="27" spans="1:7" ht="15" thickBot="1" x14ac:dyDescent="0.35">
      <c r="G27" s="152"/>
    </row>
    <row r="28" spans="1:7" ht="15" thickBot="1" x14ac:dyDescent="0.35">
      <c r="A28" s="153" t="s">
        <v>31</v>
      </c>
      <c r="B28" s="154"/>
      <c r="C28" s="155" t="s">
        <v>5</v>
      </c>
      <c r="D28" s="155"/>
      <c r="E28" s="154"/>
      <c r="F28" s="154"/>
      <c r="G28" s="156" t="s">
        <v>427</v>
      </c>
    </row>
    <row r="29" spans="1:7" ht="15" thickBot="1" x14ac:dyDescent="0.35">
      <c r="A29" s="157" t="s">
        <v>3</v>
      </c>
      <c r="B29" s="158" t="s">
        <v>429</v>
      </c>
      <c r="C29" s="158" t="s">
        <v>423</v>
      </c>
      <c r="D29" s="159" t="s">
        <v>422</v>
      </c>
      <c r="E29" s="159" t="s">
        <v>424</v>
      </c>
      <c r="F29" s="159" t="s">
        <v>426</v>
      </c>
      <c r="G29" s="160"/>
    </row>
    <row r="30" spans="1:7" x14ac:dyDescent="0.3">
      <c r="A30" s="161" t="s">
        <v>6</v>
      </c>
      <c r="B30" t="s">
        <v>379</v>
      </c>
      <c r="C30" s="163">
        <v>398410.37</v>
      </c>
      <c r="D30" s="163">
        <v>271000</v>
      </c>
      <c r="E30" s="163">
        <v>594000</v>
      </c>
      <c r="F30" s="163">
        <v>598000</v>
      </c>
      <c r="G30" s="164">
        <v>-327000</v>
      </c>
    </row>
    <row r="31" spans="1:7" x14ac:dyDescent="0.3">
      <c r="A31" s="161"/>
      <c r="B31" t="s">
        <v>378</v>
      </c>
      <c r="C31" s="163">
        <v>24898.670000000002</v>
      </c>
      <c r="D31" s="163">
        <v>22000</v>
      </c>
      <c r="E31" s="163">
        <v>25000</v>
      </c>
      <c r="F31" s="163">
        <v>29000</v>
      </c>
      <c r="G31" s="177">
        <v>-7000</v>
      </c>
    </row>
    <row r="32" spans="1:7" ht="15" thickBot="1" x14ac:dyDescent="0.35">
      <c r="A32" s="165"/>
      <c r="B32" s="166" t="s">
        <v>377</v>
      </c>
      <c r="C32" s="163">
        <v>527678.29</v>
      </c>
      <c r="D32" s="163">
        <v>539000</v>
      </c>
      <c r="E32" s="163">
        <v>840000</v>
      </c>
      <c r="F32" s="163">
        <v>987000</v>
      </c>
      <c r="G32" s="177">
        <v>-448000</v>
      </c>
    </row>
    <row r="33" spans="1:7" ht="15" thickBot="1" x14ac:dyDescent="0.35">
      <c r="A33" s="157" t="s">
        <v>431</v>
      </c>
      <c r="B33" s="159"/>
      <c r="C33" s="174">
        <v>950987.33000000007</v>
      </c>
      <c r="D33" s="175">
        <v>832000</v>
      </c>
      <c r="E33" s="175">
        <v>1459000</v>
      </c>
      <c r="F33" s="175">
        <v>1614000</v>
      </c>
      <c r="G33" s="185">
        <v>-782000</v>
      </c>
    </row>
    <row r="34" spans="1:7" x14ac:dyDescent="0.3">
      <c r="A34" s="161" t="s">
        <v>27</v>
      </c>
      <c r="B34" t="s">
        <v>379</v>
      </c>
      <c r="C34" s="163">
        <v>50374.659999999996</v>
      </c>
      <c r="D34" s="163">
        <v>51000</v>
      </c>
      <c r="E34" s="163">
        <v>43000</v>
      </c>
      <c r="F34" s="163">
        <v>43000</v>
      </c>
      <c r="G34" s="177">
        <v>8000</v>
      </c>
    </row>
    <row r="35" spans="1:7" x14ac:dyDescent="0.3">
      <c r="A35" s="161"/>
      <c r="B35" t="s">
        <v>378</v>
      </c>
      <c r="C35" s="163">
        <v>2565.15</v>
      </c>
      <c r="D35" s="163">
        <v>3000</v>
      </c>
      <c r="E35" s="163">
        <v>3000</v>
      </c>
      <c r="F35" s="163">
        <v>3000</v>
      </c>
      <c r="G35" s="177">
        <v>0</v>
      </c>
    </row>
    <row r="36" spans="1:7" ht="15" thickBot="1" x14ac:dyDescent="0.35">
      <c r="A36" s="165"/>
      <c r="B36" s="166" t="s">
        <v>377</v>
      </c>
      <c r="C36" s="163">
        <v>58387.7</v>
      </c>
      <c r="D36" s="163">
        <v>66000</v>
      </c>
      <c r="E36" s="163">
        <v>69000</v>
      </c>
      <c r="F36" s="163">
        <v>74000</v>
      </c>
      <c r="G36" s="177">
        <v>-8000</v>
      </c>
    </row>
    <row r="37" spans="1:7" ht="15" thickBot="1" x14ac:dyDescent="0.35">
      <c r="A37" s="157" t="s">
        <v>432</v>
      </c>
      <c r="B37" s="159"/>
      <c r="C37" s="174">
        <v>111327.51</v>
      </c>
      <c r="D37" s="175">
        <v>120000</v>
      </c>
      <c r="E37" s="175">
        <v>115000</v>
      </c>
      <c r="F37" s="175">
        <v>120000</v>
      </c>
      <c r="G37" s="185">
        <v>0</v>
      </c>
    </row>
    <row r="38" spans="1:7" ht="15" thickBot="1" x14ac:dyDescent="0.35">
      <c r="A38" s="165" t="s">
        <v>28</v>
      </c>
      <c r="B38" s="166" t="s">
        <v>28</v>
      </c>
      <c r="C38" s="163">
        <v>1062314.8400000001</v>
      </c>
      <c r="D38" s="163">
        <v>952000</v>
      </c>
      <c r="E38" s="163">
        <v>1574000</v>
      </c>
      <c r="F38" s="163">
        <v>1734000</v>
      </c>
      <c r="G38" s="177">
        <v>-782000</v>
      </c>
    </row>
    <row r="39" spans="1:7" ht="15" thickBot="1" x14ac:dyDescent="0.35">
      <c r="A39" s="157" t="s">
        <v>433</v>
      </c>
      <c r="B39" s="159"/>
      <c r="C39" s="174">
        <v>1062314.8400000001</v>
      </c>
      <c r="D39" s="175">
        <v>952000</v>
      </c>
      <c r="E39" s="175">
        <v>1574000</v>
      </c>
      <c r="F39" s="175">
        <v>1734000</v>
      </c>
      <c r="G39" s="185">
        <v>-782000</v>
      </c>
    </row>
    <row r="40" spans="1:7" x14ac:dyDescent="0.3">
      <c r="A40" s="161" t="s">
        <v>8</v>
      </c>
      <c r="B40" t="s">
        <v>379</v>
      </c>
      <c r="C40" s="162">
        <v>2062</v>
      </c>
      <c r="D40" s="163">
        <v>2000</v>
      </c>
      <c r="E40" s="163">
        <v>1700</v>
      </c>
      <c r="F40" s="163">
        <v>1700</v>
      </c>
      <c r="G40" s="177">
        <v>300</v>
      </c>
    </row>
    <row r="41" spans="1:7" x14ac:dyDescent="0.3">
      <c r="A41" s="161"/>
      <c r="B41" t="s">
        <v>378</v>
      </c>
      <c r="C41" s="162">
        <v>105</v>
      </c>
      <c r="D41" s="163">
        <v>100</v>
      </c>
      <c r="E41" s="163">
        <v>100</v>
      </c>
      <c r="F41" s="163">
        <v>100</v>
      </c>
      <c r="G41" s="177">
        <v>0</v>
      </c>
    </row>
    <row r="42" spans="1:7" ht="15" thickBot="1" x14ac:dyDescent="0.35">
      <c r="A42" s="165"/>
      <c r="B42" s="166" t="s">
        <v>377</v>
      </c>
      <c r="C42" s="178">
        <v>2390</v>
      </c>
      <c r="D42" s="179">
        <v>2600</v>
      </c>
      <c r="E42" s="179">
        <v>2700</v>
      </c>
      <c r="F42" s="179">
        <v>2900</v>
      </c>
      <c r="G42" s="177">
        <v>-300</v>
      </c>
    </row>
    <row r="43" spans="1:7" ht="15" thickBot="1" x14ac:dyDescent="0.35">
      <c r="A43" s="157" t="s">
        <v>434</v>
      </c>
      <c r="B43" s="159"/>
      <c r="C43" s="167">
        <v>4557</v>
      </c>
      <c r="D43" s="167">
        <v>4700</v>
      </c>
      <c r="E43" s="167">
        <v>4500</v>
      </c>
      <c r="F43" s="167">
        <v>4700</v>
      </c>
      <c r="G43" s="185">
        <v>0</v>
      </c>
    </row>
    <row r="44" spans="1:7" x14ac:dyDescent="0.3">
      <c r="G44" s="152"/>
    </row>
    <row r="45" spans="1:7" ht="15" thickBot="1" x14ac:dyDescent="0.35">
      <c r="G45" s="152"/>
    </row>
    <row r="46" spans="1:7" ht="15" thickBot="1" x14ac:dyDescent="0.35">
      <c r="A46" s="172" t="s">
        <v>0</v>
      </c>
      <c r="B46" s="173" t="s">
        <v>12</v>
      </c>
      <c r="G46" s="152"/>
    </row>
    <row r="47" spans="1:7" ht="15" thickBot="1" x14ac:dyDescent="0.35">
      <c r="A47" s="170" t="s">
        <v>1</v>
      </c>
      <c r="B47" s="171" t="s">
        <v>373</v>
      </c>
      <c r="G47" s="152"/>
    </row>
    <row r="48" spans="1:7" ht="15" thickBot="1" x14ac:dyDescent="0.35">
      <c r="G48" s="152"/>
    </row>
    <row r="49" spans="1:7" ht="15" thickBot="1" x14ac:dyDescent="0.35">
      <c r="A49" s="153" t="s">
        <v>31</v>
      </c>
      <c r="B49" s="154"/>
      <c r="C49" s="155" t="s">
        <v>5</v>
      </c>
      <c r="D49" s="155"/>
      <c r="E49" s="154"/>
      <c r="F49" s="154"/>
      <c r="G49" s="156" t="s">
        <v>427</v>
      </c>
    </row>
    <row r="50" spans="1:7" ht="15" thickBot="1" x14ac:dyDescent="0.35">
      <c r="A50" s="157" t="s">
        <v>3</v>
      </c>
      <c r="B50" s="158" t="s">
        <v>429</v>
      </c>
      <c r="C50" s="158" t="s">
        <v>423</v>
      </c>
      <c r="D50" s="159" t="s">
        <v>422</v>
      </c>
      <c r="E50" s="159" t="s">
        <v>424</v>
      </c>
      <c r="F50" s="159" t="s">
        <v>426</v>
      </c>
      <c r="G50" s="160"/>
    </row>
    <row r="51" spans="1:7" x14ac:dyDescent="0.3">
      <c r="A51" s="161" t="s">
        <v>6</v>
      </c>
      <c r="B51" t="s">
        <v>430</v>
      </c>
      <c r="C51" s="163">
        <v>54209.659999999996</v>
      </c>
      <c r="D51" s="163">
        <v>43000</v>
      </c>
      <c r="E51" s="163">
        <v>40000</v>
      </c>
      <c r="F51" s="163">
        <v>50000</v>
      </c>
      <c r="G51" s="164">
        <v>-7000</v>
      </c>
    </row>
    <row r="52" spans="1:7" x14ac:dyDescent="0.3">
      <c r="A52" s="161"/>
      <c r="B52" t="s">
        <v>379</v>
      </c>
      <c r="C52" s="163">
        <v>971575.32</v>
      </c>
      <c r="D52" s="163">
        <v>1018000</v>
      </c>
      <c r="E52" s="163">
        <v>1478000</v>
      </c>
      <c r="F52" s="163">
        <v>1497000</v>
      </c>
      <c r="G52" s="177">
        <v>-479000</v>
      </c>
    </row>
    <row r="53" spans="1:7" ht="15" thickBot="1" x14ac:dyDescent="0.35">
      <c r="A53" s="165"/>
      <c r="B53" s="166" t="s">
        <v>377</v>
      </c>
      <c r="C53" s="163">
        <v>1229057.31</v>
      </c>
      <c r="D53" s="163">
        <v>1483000</v>
      </c>
      <c r="E53" s="163">
        <v>1339000</v>
      </c>
      <c r="F53" s="163">
        <v>1205000</v>
      </c>
      <c r="G53" s="177">
        <v>278000</v>
      </c>
    </row>
    <row r="54" spans="1:7" ht="15" thickBot="1" x14ac:dyDescent="0.35">
      <c r="A54" s="157" t="s">
        <v>431</v>
      </c>
      <c r="B54" s="159"/>
      <c r="C54" s="174">
        <v>2254842.29</v>
      </c>
      <c r="D54" s="175">
        <v>2544000</v>
      </c>
      <c r="E54" s="175">
        <v>2857000</v>
      </c>
      <c r="F54" s="175">
        <v>2752000</v>
      </c>
      <c r="G54" s="185">
        <v>-208000</v>
      </c>
    </row>
    <row r="55" spans="1:7" x14ac:dyDescent="0.3">
      <c r="A55" s="161" t="s">
        <v>27</v>
      </c>
      <c r="B55" t="s">
        <v>430</v>
      </c>
      <c r="C55" s="163">
        <v>10211.74</v>
      </c>
      <c r="D55" s="163">
        <v>8000</v>
      </c>
      <c r="E55" s="163">
        <v>8000</v>
      </c>
      <c r="F55" s="163">
        <v>10000</v>
      </c>
      <c r="G55" s="177">
        <v>-2000</v>
      </c>
    </row>
    <row r="56" spans="1:7" x14ac:dyDescent="0.3">
      <c r="A56" s="161"/>
      <c r="B56" t="s">
        <v>379</v>
      </c>
      <c r="C56" s="163">
        <v>146066.97</v>
      </c>
      <c r="D56" s="163">
        <v>155000</v>
      </c>
      <c r="E56" s="163">
        <v>224000</v>
      </c>
      <c r="F56" s="163">
        <v>211000</v>
      </c>
      <c r="G56" s="177">
        <v>-56000</v>
      </c>
    </row>
    <row r="57" spans="1:7" ht="15" thickBot="1" x14ac:dyDescent="0.35">
      <c r="A57" s="165"/>
      <c r="B57" s="166" t="s">
        <v>377</v>
      </c>
      <c r="C57" s="163">
        <v>173697.3</v>
      </c>
      <c r="D57" s="163">
        <v>206000</v>
      </c>
      <c r="E57" s="163">
        <v>193000</v>
      </c>
      <c r="F57" s="163">
        <v>181000</v>
      </c>
      <c r="G57" s="177">
        <v>25000</v>
      </c>
    </row>
    <row r="58" spans="1:7" ht="15" thickBot="1" x14ac:dyDescent="0.35">
      <c r="A58" s="157" t="s">
        <v>432</v>
      </c>
      <c r="B58" s="159"/>
      <c r="C58" s="174">
        <v>329976.01</v>
      </c>
      <c r="D58" s="175">
        <v>369000</v>
      </c>
      <c r="E58" s="175">
        <v>425000</v>
      </c>
      <c r="F58" s="175">
        <v>402000</v>
      </c>
      <c r="G58" s="185">
        <v>-33000</v>
      </c>
    </row>
    <row r="59" spans="1:7" ht="15" thickBot="1" x14ac:dyDescent="0.35">
      <c r="A59" s="165" t="s">
        <v>28</v>
      </c>
      <c r="B59" s="166" t="s">
        <v>28</v>
      </c>
      <c r="C59" s="163">
        <v>2584818.2999999998</v>
      </c>
      <c r="D59" s="163">
        <v>2913000</v>
      </c>
      <c r="E59" s="163">
        <v>3282000</v>
      </c>
      <c r="F59" s="163">
        <v>2872000</v>
      </c>
      <c r="G59" s="177">
        <v>41000</v>
      </c>
    </row>
    <row r="60" spans="1:7" ht="15" thickBot="1" x14ac:dyDescent="0.35">
      <c r="A60" s="157" t="s">
        <v>433</v>
      </c>
      <c r="B60" s="159"/>
      <c r="C60" s="174">
        <v>2584818.2999999998</v>
      </c>
      <c r="D60" s="175">
        <v>2913000</v>
      </c>
      <c r="E60" s="175">
        <v>3282000</v>
      </c>
      <c r="F60" s="175">
        <v>2872000</v>
      </c>
      <c r="G60" s="185">
        <v>41000</v>
      </c>
    </row>
    <row r="61" spans="1:7" x14ac:dyDescent="0.3">
      <c r="A61" s="161" t="s">
        <v>8</v>
      </c>
      <c r="B61" t="s">
        <v>430</v>
      </c>
      <c r="C61" s="162">
        <v>418</v>
      </c>
      <c r="D61" s="163">
        <v>300</v>
      </c>
      <c r="E61" s="163">
        <v>300</v>
      </c>
      <c r="F61" s="163">
        <v>400</v>
      </c>
      <c r="G61" s="177">
        <v>-100</v>
      </c>
    </row>
    <row r="62" spans="1:7" x14ac:dyDescent="0.3">
      <c r="A62" s="161"/>
      <c r="B62" t="s">
        <v>379</v>
      </c>
      <c r="C62" s="162">
        <v>5979</v>
      </c>
      <c r="D62" s="163">
        <v>6100</v>
      </c>
      <c r="E62" s="163">
        <v>8800</v>
      </c>
      <c r="F62" s="163">
        <v>8300</v>
      </c>
      <c r="G62" s="177">
        <v>-2200</v>
      </c>
    </row>
    <row r="63" spans="1:7" ht="15" thickBot="1" x14ac:dyDescent="0.35">
      <c r="A63" s="165"/>
      <c r="B63" s="166" t="s">
        <v>377</v>
      </c>
      <c r="C63" s="178">
        <v>7110</v>
      </c>
      <c r="D63" s="179">
        <v>8100</v>
      </c>
      <c r="E63" s="179">
        <v>7600</v>
      </c>
      <c r="F63" s="179">
        <v>7100</v>
      </c>
      <c r="G63" s="177">
        <v>1000</v>
      </c>
    </row>
    <row r="64" spans="1:7" ht="15" thickBot="1" x14ac:dyDescent="0.35">
      <c r="A64" s="157" t="s">
        <v>434</v>
      </c>
      <c r="B64" s="159"/>
      <c r="C64" s="167">
        <v>13507</v>
      </c>
      <c r="D64" s="167">
        <v>14500</v>
      </c>
      <c r="E64" s="167">
        <v>16700</v>
      </c>
      <c r="F64" s="167">
        <v>15800</v>
      </c>
      <c r="G64" s="185">
        <v>-1300</v>
      </c>
    </row>
    <row r="65" spans="1:7" x14ac:dyDescent="0.3">
      <c r="G65" s="152"/>
    </row>
    <row r="66" spans="1:7" ht="15" thickBot="1" x14ac:dyDescent="0.35">
      <c r="G66" s="152"/>
    </row>
    <row r="67" spans="1:7" ht="15" thickBot="1" x14ac:dyDescent="0.35">
      <c r="A67" s="168" t="s">
        <v>0</v>
      </c>
      <c r="B67" s="169" t="s">
        <v>14</v>
      </c>
      <c r="G67" s="152"/>
    </row>
    <row r="68" spans="1:7" ht="15" thickBot="1" x14ac:dyDescent="0.35">
      <c r="A68" s="172" t="s">
        <v>1</v>
      </c>
      <c r="B68" s="173" t="s">
        <v>373</v>
      </c>
      <c r="G68" s="152"/>
    </row>
    <row r="69" spans="1:7" ht="15" thickBot="1" x14ac:dyDescent="0.35">
      <c r="G69" s="152"/>
    </row>
    <row r="70" spans="1:7" ht="15" thickBot="1" x14ac:dyDescent="0.35">
      <c r="A70" s="153" t="s">
        <v>31</v>
      </c>
      <c r="B70" s="154"/>
      <c r="C70" s="155" t="s">
        <v>5</v>
      </c>
      <c r="D70" s="155"/>
      <c r="E70" s="154"/>
      <c r="F70" s="154"/>
      <c r="G70" s="156" t="s">
        <v>427</v>
      </c>
    </row>
    <row r="71" spans="1:7" ht="15" thickBot="1" x14ac:dyDescent="0.35">
      <c r="A71" s="157" t="s">
        <v>3</v>
      </c>
      <c r="B71" s="158" t="s">
        <v>429</v>
      </c>
      <c r="C71" s="158" t="s">
        <v>423</v>
      </c>
      <c r="D71" s="159" t="s">
        <v>422</v>
      </c>
      <c r="E71" s="159" t="s">
        <v>424</v>
      </c>
      <c r="F71" s="159" t="s">
        <v>426</v>
      </c>
      <c r="G71" s="160"/>
    </row>
    <row r="72" spans="1:7" ht="15" thickBot="1" x14ac:dyDescent="0.35">
      <c r="A72" s="165" t="s">
        <v>6</v>
      </c>
      <c r="B72" s="166" t="s">
        <v>377</v>
      </c>
      <c r="C72" s="162">
        <v>111701.59</v>
      </c>
      <c r="D72" s="163">
        <v>153000</v>
      </c>
      <c r="E72" s="163">
        <v>111000</v>
      </c>
      <c r="F72" s="163">
        <v>116000</v>
      </c>
      <c r="G72" s="164">
        <v>37000</v>
      </c>
    </row>
    <row r="73" spans="1:7" ht="15" thickBot="1" x14ac:dyDescent="0.35">
      <c r="A73" s="157" t="s">
        <v>431</v>
      </c>
      <c r="B73" s="159"/>
      <c r="C73" s="174">
        <v>111701.59</v>
      </c>
      <c r="D73" s="175">
        <v>153000</v>
      </c>
      <c r="E73" s="175">
        <v>111000</v>
      </c>
      <c r="F73" s="175">
        <v>116000</v>
      </c>
      <c r="G73" s="185">
        <v>37000</v>
      </c>
    </row>
    <row r="74" spans="1:7" ht="15" thickBot="1" x14ac:dyDescent="0.35">
      <c r="A74" s="165" t="s">
        <v>27</v>
      </c>
      <c r="B74" s="166" t="s">
        <v>377</v>
      </c>
      <c r="C74" s="162">
        <v>5545.61</v>
      </c>
      <c r="D74" s="163">
        <v>8000</v>
      </c>
      <c r="E74" s="163">
        <v>5000</v>
      </c>
      <c r="F74" s="163">
        <v>5000</v>
      </c>
      <c r="G74" s="177">
        <v>3000</v>
      </c>
    </row>
    <row r="75" spans="1:7" ht="15" thickBot="1" x14ac:dyDescent="0.35">
      <c r="A75" s="157" t="s">
        <v>432</v>
      </c>
      <c r="B75" s="159"/>
      <c r="C75" s="174">
        <v>5545.61</v>
      </c>
      <c r="D75" s="175">
        <v>8000</v>
      </c>
      <c r="E75" s="175">
        <v>5000</v>
      </c>
      <c r="F75" s="175">
        <v>5000</v>
      </c>
      <c r="G75" s="185">
        <v>3000</v>
      </c>
    </row>
    <row r="76" spans="1:7" ht="15" thickBot="1" x14ac:dyDescent="0.35">
      <c r="A76" s="165" t="s">
        <v>28</v>
      </c>
      <c r="B76" s="166" t="s">
        <v>28</v>
      </c>
      <c r="C76" s="162">
        <v>117247.2</v>
      </c>
      <c r="D76" s="163">
        <v>161000</v>
      </c>
      <c r="E76" s="163">
        <v>116000</v>
      </c>
      <c r="F76" s="163">
        <v>121000</v>
      </c>
      <c r="G76" s="177">
        <v>40000</v>
      </c>
    </row>
    <row r="77" spans="1:7" ht="15" thickBot="1" x14ac:dyDescent="0.35">
      <c r="A77" s="157" t="s">
        <v>433</v>
      </c>
      <c r="B77" s="159"/>
      <c r="C77" s="174">
        <v>117247.2</v>
      </c>
      <c r="D77" s="175">
        <v>161000</v>
      </c>
      <c r="E77" s="175">
        <v>116000</v>
      </c>
      <c r="F77" s="175">
        <v>121000</v>
      </c>
      <c r="G77" s="185">
        <v>40000</v>
      </c>
    </row>
    <row r="78" spans="1:7" ht="15" thickBot="1" x14ac:dyDescent="0.35">
      <c r="A78" s="165" t="s">
        <v>8</v>
      </c>
      <c r="B78" s="166" t="s">
        <v>377</v>
      </c>
      <c r="C78" s="162">
        <v>227</v>
      </c>
      <c r="D78" s="163">
        <v>300</v>
      </c>
      <c r="E78" s="163">
        <v>200</v>
      </c>
      <c r="F78" s="163">
        <v>200</v>
      </c>
      <c r="G78" s="177">
        <v>100</v>
      </c>
    </row>
    <row r="79" spans="1:7" ht="15" thickBot="1" x14ac:dyDescent="0.35">
      <c r="A79" s="157" t="s">
        <v>434</v>
      </c>
      <c r="B79" s="159"/>
      <c r="C79" s="174">
        <v>227</v>
      </c>
      <c r="D79" s="175">
        <v>300</v>
      </c>
      <c r="E79" s="175">
        <v>200</v>
      </c>
      <c r="F79" s="175">
        <v>200</v>
      </c>
      <c r="G79" s="185">
        <v>100</v>
      </c>
    </row>
    <row r="80" spans="1:7" x14ac:dyDescent="0.3">
      <c r="G80" s="152"/>
    </row>
    <row r="81" spans="1:7" ht="15" thickBot="1" x14ac:dyDescent="0.35">
      <c r="G81" s="152"/>
    </row>
    <row r="82" spans="1:7" ht="15" thickBot="1" x14ac:dyDescent="0.35">
      <c r="A82" s="172" t="s">
        <v>0</v>
      </c>
      <c r="B82" s="173" t="s">
        <v>15</v>
      </c>
      <c r="G82" s="152"/>
    </row>
    <row r="83" spans="1:7" ht="15" thickBot="1" x14ac:dyDescent="0.35">
      <c r="A83" s="172" t="s">
        <v>1</v>
      </c>
      <c r="B83" s="173" t="s">
        <v>373</v>
      </c>
      <c r="G83" s="152"/>
    </row>
    <row r="84" spans="1:7" ht="15" thickBot="1" x14ac:dyDescent="0.35">
      <c r="G84" s="152"/>
    </row>
    <row r="85" spans="1:7" ht="15" thickBot="1" x14ac:dyDescent="0.35">
      <c r="A85" s="153" t="s">
        <v>31</v>
      </c>
      <c r="B85" s="154"/>
      <c r="C85" s="155" t="s">
        <v>5</v>
      </c>
      <c r="D85" s="155"/>
      <c r="E85" s="154"/>
      <c r="F85" s="154"/>
      <c r="G85" s="156" t="s">
        <v>427</v>
      </c>
    </row>
    <row r="86" spans="1:7" ht="15" thickBot="1" x14ac:dyDescent="0.35">
      <c r="A86" s="157" t="s">
        <v>3</v>
      </c>
      <c r="B86" s="158" t="s">
        <v>429</v>
      </c>
      <c r="C86" s="158" t="s">
        <v>423</v>
      </c>
      <c r="D86" s="159" t="s">
        <v>422</v>
      </c>
      <c r="E86" s="159" t="s">
        <v>424</v>
      </c>
      <c r="F86" s="159" t="s">
        <v>426</v>
      </c>
      <c r="G86" s="160"/>
    </row>
    <row r="87" spans="1:7" x14ac:dyDescent="0.3">
      <c r="A87" s="161" t="s">
        <v>6</v>
      </c>
      <c r="B87" t="s">
        <v>430</v>
      </c>
      <c r="C87" s="162">
        <v>901602.07</v>
      </c>
      <c r="D87" s="163">
        <v>1178000</v>
      </c>
      <c r="E87" s="163">
        <v>1023000</v>
      </c>
      <c r="F87" s="163">
        <v>1004000</v>
      </c>
      <c r="G87" s="164">
        <v>174000</v>
      </c>
    </row>
    <row r="88" spans="1:7" x14ac:dyDescent="0.3">
      <c r="A88" s="161"/>
      <c r="B88" t="s">
        <v>379</v>
      </c>
      <c r="C88" s="162">
        <v>1839564.5899999999</v>
      </c>
      <c r="D88" s="163">
        <v>2053000</v>
      </c>
      <c r="E88" s="163">
        <v>2211000</v>
      </c>
      <c r="F88" s="163">
        <v>2115000</v>
      </c>
      <c r="G88" s="177">
        <v>-62000</v>
      </c>
    </row>
    <row r="89" spans="1:7" x14ac:dyDescent="0.3">
      <c r="A89" s="161"/>
      <c r="B89" t="s">
        <v>378</v>
      </c>
      <c r="C89" s="162">
        <v>21261.94</v>
      </c>
      <c r="D89" s="163">
        <v>18000</v>
      </c>
      <c r="E89" s="163">
        <v>32000</v>
      </c>
      <c r="F89" s="163">
        <v>51000</v>
      </c>
      <c r="G89" s="177">
        <v>-33000</v>
      </c>
    </row>
    <row r="90" spans="1:7" ht="15" thickBot="1" x14ac:dyDescent="0.35">
      <c r="A90" s="165"/>
      <c r="B90" s="166" t="s">
        <v>377</v>
      </c>
      <c r="C90" s="162">
        <v>275987.69</v>
      </c>
      <c r="D90" s="163">
        <v>247000</v>
      </c>
      <c r="E90" s="163">
        <v>364000</v>
      </c>
      <c r="F90" s="163">
        <v>290000</v>
      </c>
      <c r="G90" s="177">
        <v>-43000</v>
      </c>
    </row>
    <row r="91" spans="1:7" ht="15" thickBot="1" x14ac:dyDescent="0.35">
      <c r="A91" s="157" t="s">
        <v>431</v>
      </c>
      <c r="B91" s="159"/>
      <c r="C91" s="174">
        <v>3038416.2899999996</v>
      </c>
      <c r="D91" s="175">
        <v>3496000</v>
      </c>
      <c r="E91" s="175">
        <v>3630000</v>
      </c>
      <c r="F91" s="175">
        <v>3460000</v>
      </c>
      <c r="G91" s="185">
        <v>36000</v>
      </c>
    </row>
    <row r="92" spans="1:7" x14ac:dyDescent="0.3">
      <c r="A92" s="161" t="s">
        <v>27</v>
      </c>
      <c r="B92" t="s">
        <v>430</v>
      </c>
      <c r="C92" s="162">
        <v>115798.2</v>
      </c>
      <c r="D92" s="163">
        <v>163000</v>
      </c>
      <c r="E92" s="163">
        <v>117000</v>
      </c>
      <c r="F92" s="163">
        <v>107000</v>
      </c>
      <c r="G92" s="177">
        <v>56000</v>
      </c>
    </row>
    <row r="93" spans="1:7" x14ac:dyDescent="0.3">
      <c r="A93" s="161"/>
      <c r="B93" t="s">
        <v>379</v>
      </c>
      <c r="C93" s="162">
        <v>204039.36</v>
      </c>
      <c r="D93" s="163">
        <v>227000</v>
      </c>
      <c r="E93" s="163">
        <v>249000</v>
      </c>
      <c r="F93" s="163">
        <v>232000</v>
      </c>
      <c r="G93" s="177">
        <v>-5000</v>
      </c>
    </row>
    <row r="94" spans="1:7" x14ac:dyDescent="0.3">
      <c r="A94" s="161"/>
      <c r="B94" t="s">
        <v>378</v>
      </c>
      <c r="C94" s="162">
        <v>1270.3599999999999</v>
      </c>
      <c r="D94" s="163">
        <v>3000</v>
      </c>
      <c r="E94" s="163">
        <v>3000</v>
      </c>
      <c r="F94" s="163">
        <v>3000</v>
      </c>
      <c r="G94" s="177">
        <v>0</v>
      </c>
    </row>
    <row r="95" spans="1:7" ht="15" thickBot="1" x14ac:dyDescent="0.35">
      <c r="A95" s="165"/>
      <c r="B95" s="166" t="s">
        <v>377</v>
      </c>
      <c r="C95" s="162">
        <v>23355.079999999998</v>
      </c>
      <c r="D95" s="163">
        <v>20000</v>
      </c>
      <c r="E95" s="163">
        <v>31000</v>
      </c>
      <c r="F95" s="163">
        <v>28000</v>
      </c>
      <c r="G95" s="177">
        <v>-8000</v>
      </c>
    </row>
    <row r="96" spans="1:7" ht="15" thickBot="1" x14ac:dyDescent="0.35">
      <c r="A96" s="157" t="s">
        <v>432</v>
      </c>
      <c r="B96" s="159"/>
      <c r="C96" s="174">
        <v>344463</v>
      </c>
      <c r="D96" s="175">
        <v>413000</v>
      </c>
      <c r="E96" s="175">
        <v>400000</v>
      </c>
      <c r="F96" s="175">
        <v>370000</v>
      </c>
      <c r="G96" s="185">
        <v>43000</v>
      </c>
    </row>
    <row r="97" spans="1:7" ht="15" thickBot="1" x14ac:dyDescent="0.35">
      <c r="A97" s="165" t="s">
        <v>28</v>
      </c>
      <c r="B97" s="166" t="s">
        <v>28</v>
      </c>
      <c r="C97" s="162">
        <v>3382879.2899999996</v>
      </c>
      <c r="D97" s="163">
        <v>3909000</v>
      </c>
      <c r="E97" s="163">
        <v>4030000</v>
      </c>
      <c r="F97" s="163">
        <v>3830000</v>
      </c>
      <c r="G97" s="177">
        <v>79000</v>
      </c>
    </row>
    <row r="98" spans="1:7" ht="15" thickBot="1" x14ac:dyDescent="0.35">
      <c r="A98" s="157" t="s">
        <v>433</v>
      </c>
      <c r="B98" s="159"/>
      <c r="C98" s="174">
        <v>3382879.2899999996</v>
      </c>
      <c r="D98" s="175">
        <v>3909000</v>
      </c>
      <c r="E98" s="175">
        <v>4030000</v>
      </c>
      <c r="F98" s="175">
        <v>3830000</v>
      </c>
      <c r="G98" s="185">
        <v>79000</v>
      </c>
    </row>
    <row r="99" spans="1:7" x14ac:dyDescent="0.3">
      <c r="A99" s="161" t="s">
        <v>8</v>
      </c>
      <c r="B99" t="s">
        <v>430</v>
      </c>
      <c r="C99" s="162">
        <v>4740</v>
      </c>
      <c r="D99" s="163">
        <v>6400</v>
      </c>
      <c r="E99" s="163">
        <v>4600</v>
      </c>
      <c r="F99" s="163">
        <v>4200</v>
      </c>
      <c r="G99" s="177">
        <v>2200</v>
      </c>
    </row>
    <row r="100" spans="1:7" x14ac:dyDescent="0.3">
      <c r="A100" s="161"/>
      <c r="B100" t="s">
        <v>379</v>
      </c>
      <c r="C100" s="162">
        <v>8352</v>
      </c>
      <c r="D100" s="163">
        <v>8900</v>
      </c>
      <c r="E100" s="163">
        <v>9800</v>
      </c>
      <c r="F100" s="163">
        <v>9100</v>
      </c>
      <c r="G100" s="177">
        <v>-200</v>
      </c>
    </row>
    <row r="101" spans="1:7" x14ac:dyDescent="0.3">
      <c r="A101" s="161"/>
      <c r="B101" t="s">
        <v>378</v>
      </c>
      <c r="C101" s="162">
        <v>52</v>
      </c>
      <c r="D101" s="163">
        <v>100</v>
      </c>
      <c r="E101" s="163">
        <v>100</v>
      </c>
      <c r="F101" s="163">
        <v>100</v>
      </c>
      <c r="G101" s="177">
        <v>0</v>
      </c>
    </row>
    <row r="102" spans="1:7" ht="15" thickBot="1" x14ac:dyDescent="0.35">
      <c r="A102" s="165"/>
      <c r="B102" s="166" t="s">
        <v>377</v>
      </c>
      <c r="C102" s="162">
        <v>956</v>
      </c>
      <c r="D102" s="163">
        <v>800</v>
      </c>
      <c r="E102" s="163">
        <v>1200</v>
      </c>
      <c r="F102" s="163">
        <v>1100</v>
      </c>
      <c r="G102" s="177">
        <v>-300</v>
      </c>
    </row>
    <row r="103" spans="1:7" ht="15" thickBot="1" x14ac:dyDescent="0.35">
      <c r="A103" s="157" t="s">
        <v>434</v>
      </c>
      <c r="B103" s="159"/>
      <c r="C103" s="174">
        <v>14100</v>
      </c>
      <c r="D103" s="175">
        <v>16200</v>
      </c>
      <c r="E103" s="175">
        <v>15700</v>
      </c>
      <c r="F103" s="175">
        <v>14500</v>
      </c>
      <c r="G103" s="185">
        <v>1700</v>
      </c>
    </row>
    <row r="104" spans="1:7" x14ac:dyDescent="0.3">
      <c r="G104" s="152"/>
    </row>
    <row r="105" spans="1:7" ht="15" thickBot="1" x14ac:dyDescent="0.35">
      <c r="G105" s="152"/>
    </row>
    <row r="106" spans="1:7" ht="15" thickBot="1" x14ac:dyDescent="0.35">
      <c r="A106" s="172" t="s">
        <v>0</v>
      </c>
      <c r="B106" s="173" t="s">
        <v>17</v>
      </c>
      <c r="G106" s="152"/>
    </row>
    <row r="107" spans="1:7" ht="15" thickBot="1" x14ac:dyDescent="0.35">
      <c r="A107" s="170" t="s">
        <v>1</v>
      </c>
      <c r="B107" s="171" t="s">
        <v>373</v>
      </c>
      <c r="G107" s="152"/>
    </row>
    <row r="108" spans="1:7" ht="15" thickBot="1" x14ac:dyDescent="0.35">
      <c r="G108" s="152"/>
    </row>
    <row r="109" spans="1:7" ht="15" thickBot="1" x14ac:dyDescent="0.35">
      <c r="A109" s="153" t="s">
        <v>31</v>
      </c>
      <c r="B109" s="154"/>
      <c r="C109" s="155" t="s">
        <v>5</v>
      </c>
      <c r="D109" s="155"/>
      <c r="E109" s="154"/>
      <c r="F109" s="154"/>
      <c r="G109" s="156" t="s">
        <v>427</v>
      </c>
    </row>
    <row r="110" spans="1:7" ht="15" thickBot="1" x14ac:dyDescent="0.35">
      <c r="A110" s="157" t="s">
        <v>3</v>
      </c>
      <c r="B110" s="158" t="s">
        <v>429</v>
      </c>
      <c r="C110" s="158" t="s">
        <v>423</v>
      </c>
      <c r="D110" s="159" t="s">
        <v>422</v>
      </c>
      <c r="E110" s="159" t="s">
        <v>424</v>
      </c>
      <c r="F110" s="159" t="s">
        <v>426</v>
      </c>
      <c r="G110" s="160"/>
    </row>
    <row r="111" spans="1:7" x14ac:dyDescent="0.3">
      <c r="A111" s="161" t="s">
        <v>6</v>
      </c>
      <c r="B111" t="s">
        <v>430</v>
      </c>
      <c r="C111" s="162">
        <v>1371989.96</v>
      </c>
      <c r="D111" s="163">
        <v>1656000</v>
      </c>
      <c r="E111" s="163">
        <v>1593000</v>
      </c>
      <c r="F111" s="163">
        <v>1608000</v>
      </c>
      <c r="G111" s="164">
        <v>48000</v>
      </c>
    </row>
    <row r="112" spans="1:7" x14ac:dyDescent="0.3">
      <c r="A112" s="161"/>
      <c r="B112" t="s">
        <v>379</v>
      </c>
      <c r="C112" s="162">
        <v>688752.49</v>
      </c>
      <c r="D112" s="163">
        <v>880000</v>
      </c>
      <c r="E112" s="163">
        <v>1012000</v>
      </c>
      <c r="F112" s="163">
        <v>898000</v>
      </c>
      <c r="G112" s="177">
        <v>-18000</v>
      </c>
    </row>
    <row r="113" spans="1:7" x14ac:dyDescent="0.3">
      <c r="A113" s="161"/>
      <c r="B113" t="s">
        <v>378</v>
      </c>
      <c r="C113" s="162">
        <v>25346.52</v>
      </c>
      <c r="D113" s="163">
        <v>20000</v>
      </c>
      <c r="E113" s="163">
        <v>66000</v>
      </c>
      <c r="F113" s="163">
        <v>59000</v>
      </c>
      <c r="G113" s="177">
        <v>-39000</v>
      </c>
    </row>
    <row r="114" spans="1:7" x14ac:dyDescent="0.3">
      <c r="A114" s="161"/>
      <c r="B114" t="s">
        <v>377</v>
      </c>
      <c r="C114" s="162">
        <v>999256.56</v>
      </c>
      <c r="D114" s="163">
        <v>1158000</v>
      </c>
      <c r="E114" s="163">
        <v>1001000</v>
      </c>
      <c r="F114" s="163">
        <v>991000</v>
      </c>
      <c r="G114" s="177">
        <v>167000</v>
      </c>
    </row>
    <row r="115" spans="1:7" ht="15" thickBot="1" x14ac:dyDescent="0.35">
      <c r="A115" s="165"/>
      <c r="B115" s="166" t="s">
        <v>374</v>
      </c>
      <c r="C115" s="162">
        <v>247753.4</v>
      </c>
      <c r="D115" s="163">
        <v>196000</v>
      </c>
      <c r="E115" s="163">
        <v>269000</v>
      </c>
      <c r="F115" s="163">
        <v>239000</v>
      </c>
      <c r="G115" s="177">
        <v>-43000</v>
      </c>
    </row>
    <row r="116" spans="1:7" ht="15" thickBot="1" x14ac:dyDescent="0.35">
      <c r="A116" s="157" t="s">
        <v>431</v>
      </c>
      <c r="B116" s="159"/>
      <c r="C116" s="174">
        <v>3333098.93</v>
      </c>
      <c r="D116" s="175">
        <v>3910000</v>
      </c>
      <c r="E116" s="175">
        <v>3941000</v>
      </c>
      <c r="F116" s="175">
        <v>3795000</v>
      </c>
      <c r="G116" s="185">
        <v>115000</v>
      </c>
    </row>
    <row r="117" spans="1:7" x14ac:dyDescent="0.3">
      <c r="A117" s="161" t="s">
        <v>27</v>
      </c>
      <c r="B117" t="s">
        <v>430</v>
      </c>
      <c r="C117" s="162">
        <v>160358.51999999999</v>
      </c>
      <c r="D117" s="163">
        <v>196000</v>
      </c>
      <c r="E117" s="163">
        <v>175000</v>
      </c>
      <c r="F117" s="163">
        <v>163000</v>
      </c>
      <c r="G117" s="177">
        <v>33000</v>
      </c>
    </row>
    <row r="118" spans="1:7" x14ac:dyDescent="0.3">
      <c r="A118" s="161"/>
      <c r="B118" t="s">
        <v>379</v>
      </c>
      <c r="C118" s="162">
        <v>97988.73000000001</v>
      </c>
      <c r="D118" s="163">
        <v>132000</v>
      </c>
      <c r="E118" s="163">
        <v>140000</v>
      </c>
      <c r="F118" s="163">
        <v>122000</v>
      </c>
      <c r="G118" s="177">
        <v>10000</v>
      </c>
    </row>
    <row r="119" spans="1:7" x14ac:dyDescent="0.3">
      <c r="A119" s="161"/>
      <c r="B119" t="s">
        <v>378</v>
      </c>
      <c r="C119" s="162">
        <v>3004.89</v>
      </c>
      <c r="D119" s="163">
        <v>3000</v>
      </c>
      <c r="E119" s="163">
        <v>5000</v>
      </c>
      <c r="F119" s="163">
        <v>5000</v>
      </c>
      <c r="G119" s="177">
        <v>-2000</v>
      </c>
    </row>
    <row r="120" spans="1:7" x14ac:dyDescent="0.3">
      <c r="A120" s="161"/>
      <c r="B120" t="s">
        <v>377</v>
      </c>
      <c r="C120" s="162">
        <v>106612.52</v>
      </c>
      <c r="D120" s="163">
        <v>122000</v>
      </c>
      <c r="E120" s="163">
        <v>109000</v>
      </c>
      <c r="F120" s="163">
        <v>114000</v>
      </c>
      <c r="G120" s="177">
        <v>8000</v>
      </c>
    </row>
    <row r="121" spans="1:7" ht="15" thickBot="1" x14ac:dyDescent="0.35">
      <c r="A121" s="165"/>
      <c r="B121" s="166" t="s">
        <v>374</v>
      </c>
      <c r="C121" s="162">
        <v>32882.78</v>
      </c>
      <c r="D121" s="163">
        <v>31000</v>
      </c>
      <c r="E121" s="163">
        <v>36000</v>
      </c>
      <c r="F121" s="163">
        <v>31000</v>
      </c>
      <c r="G121" s="177">
        <v>0</v>
      </c>
    </row>
    <row r="122" spans="1:7" ht="15" thickBot="1" x14ac:dyDescent="0.35">
      <c r="A122" s="157" t="s">
        <v>432</v>
      </c>
      <c r="B122" s="159"/>
      <c r="C122" s="174">
        <v>400847.44000000006</v>
      </c>
      <c r="D122" s="175">
        <v>484000</v>
      </c>
      <c r="E122" s="175">
        <v>465000</v>
      </c>
      <c r="F122" s="175">
        <v>435000</v>
      </c>
      <c r="G122" s="185">
        <v>49000</v>
      </c>
    </row>
    <row r="123" spans="1:7" ht="15" thickBot="1" x14ac:dyDescent="0.35">
      <c r="A123" s="165" t="s">
        <v>28</v>
      </c>
      <c r="B123" s="166" t="s">
        <v>28</v>
      </c>
      <c r="C123" s="162">
        <v>3733946.37</v>
      </c>
      <c r="D123" s="163">
        <v>4394000</v>
      </c>
      <c r="E123" s="163">
        <v>4406000</v>
      </c>
      <c r="F123" s="163">
        <v>4230000</v>
      </c>
      <c r="G123" s="177">
        <v>164000</v>
      </c>
    </row>
    <row r="124" spans="1:7" ht="15" thickBot="1" x14ac:dyDescent="0.35">
      <c r="A124" s="157" t="s">
        <v>433</v>
      </c>
      <c r="B124" s="159"/>
      <c r="C124" s="174">
        <v>3733946.37</v>
      </c>
      <c r="D124" s="175">
        <v>4394000</v>
      </c>
      <c r="E124" s="175">
        <v>4406000</v>
      </c>
      <c r="F124" s="175">
        <v>4230000</v>
      </c>
      <c r="G124" s="185">
        <v>164000</v>
      </c>
    </row>
    <row r="125" spans="1:7" x14ac:dyDescent="0.3">
      <c r="A125" s="161" t="s">
        <v>8</v>
      </c>
      <c r="B125" t="s">
        <v>430</v>
      </c>
      <c r="C125" s="162">
        <v>6564</v>
      </c>
      <c r="D125" s="163">
        <v>7700</v>
      </c>
      <c r="E125" s="163">
        <v>6900</v>
      </c>
      <c r="F125" s="163">
        <v>6400</v>
      </c>
      <c r="G125" s="177">
        <v>1300</v>
      </c>
    </row>
    <row r="126" spans="1:7" x14ac:dyDescent="0.3">
      <c r="A126" s="161"/>
      <c r="B126" t="s">
        <v>379</v>
      </c>
      <c r="C126" s="162">
        <v>4011</v>
      </c>
      <c r="D126" s="163">
        <v>5200</v>
      </c>
      <c r="E126" s="163">
        <v>5500</v>
      </c>
      <c r="F126" s="163">
        <v>4800</v>
      </c>
      <c r="G126" s="177">
        <v>400</v>
      </c>
    </row>
    <row r="127" spans="1:7" x14ac:dyDescent="0.3">
      <c r="A127" s="161"/>
      <c r="B127" t="s">
        <v>378</v>
      </c>
      <c r="C127" s="162">
        <v>123</v>
      </c>
      <c r="D127" s="163">
        <v>100</v>
      </c>
      <c r="E127" s="163">
        <v>200</v>
      </c>
      <c r="F127" s="163">
        <v>200</v>
      </c>
      <c r="G127" s="177">
        <v>-100</v>
      </c>
    </row>
    <row r="128" spans="1:7" x14ac:dyDescent="0.3">
      <c r="A128" s="161"/>
      <c r="B128" t="s">
        <v>377</v>
      </c>
      <c r="C128" s="162">
        <v>4364</v>
      </c>
      <c r="D128" s="163">
        <v>4800</v>
      </c>
      <c r="E128" s="163">
        <v>4300</v>
      </c>
      <c r="F128" s="163">
        <v>4500</v>
      </c>
      <c r="G128" s="177">
        <v>300</v>
      </c>
    </row>
    <row r="129" spans="1:7" ht="15" thickBot="1" x14ac:dyDescent="0.35">
      <c r="A129" s="165"/>
      <c r="B129" s="166" t="s">
        <v>374</v>
      </c>
      <c r="C129" s="162">
        <v>1346</v>
      </c>
      <c r="D129" s="163">
        <v>1200</v>
      </c>
      <c r="E129" s="163">
        <v>1400</v>
      </c>
      <c r="F129" s="163">
        <v>1200</v>
      </c>
      <c r="G129" s="177">
        <v>0</v>
      </c>
    </row>
    <row r="130" spans="1:7" ht="15" thickBot="1" x14ac:dyDescent="0.35">
      <c r="A130" s="157" t="s">
        <v>434</v>
      </c>
      <c r="B130" s="159"/>
      <c r="C130" s="174">
        <v>16408</v>
      </c>
      <c r="D130" s="175">
        <v>19000</v>
      </c>
      <c r="E130" s="175">
        <v>18300</v>
      </c>
      <c r="F130" s="175">
        <v>17100</v>
      </c>
      <c r="G130" s="185">
        <v>1900</v>
      </c>
    </row>
    <row r="131" spans="1:7" x14ac:dyDescent="0.3">
      <c r="G131" s="152"/>
    </row>
    <row r="132" spans="1:7" ht="15" thickBot="1" x14ac:dyDescent="0.35">
      <c r="G132" s="152"/>
    </row>
    <row r="133" spans="1:7" ht="15" thickBot="1" x14ac:dyDescent="0.35">
      <c r="A133" s="172" t="s">
        <v>0</v>
      </c>
      <c r="B133" s="173" t="s">
        <v>19</v>
      </c>
      <c r="G133" s="152"/>
    </row>
    <row r="134" spans="1:7" ht="15" thickBot="1" x14ac:dyDescent="0.35">
      <c r="A134" s="172" t="s">
        <v>1</v>
      </c>
      <c r="B134" s="173" t="s">
        <v>373</v>
      </c>
      <c r="G134" s="152"/>
    </row>
    <row r="135" spans="1:7" ht="15" thickBot="1" x14ac:dyDescent="0.35">
      <c r="G135" s="152"/>
    </row>
    <row r="136" spans="1:7" ht="15" thickBot="1" x14ac:dyDescent="0.35">
      <c r="A136" s="153" t="s">
        <v>31</v>
      </c>
      <c r="B136" s="154"/>
      <c r="C136" s="155" t="s">
        <v>5</v>
      </c>
      <c r="D136" s="155"/>
      <c r="E136" s="154"/>
      <c r="F136" s="154"/>
      <c r="G136" s="156" t="s">
        <v>427</v>
      </c>
    </row>
    <row r="137" spans="1:7" ht="15" thickBot="1" x14ac:dyDescent="0.35">
      <c r="A137" s="157" t="s">
        <v>3</v>
      </c>
      <c r="B137" s="158" t="s">
        <v>429</v>
      </c>
      <c r="C137" s="158" t="s">
        <v>423</v>
      </c>
      <c r="D137" s="159" t="s">
        <v>422</v>
      </c>
      <c r="E137" s="159" t="s">
        <v>424</v>
      </c>
      <c r="F137" s="159" t="s">
        <v>426</v>
      </c>
      <c r="G137" s="160"/>
    </row>
    <row r="138" spans="1:7" x14ac:dyDescent="0.3">
      <c r="A138" s="161" t="s">
        <v>6</v>
      </c>
      <c r="B138" t="s">
        <v>430</v>
      </c>
      <c r="C138" s="162">
        <v>278227.48</v>
      </c>
      <c r="D138" s="163">
        <v>237000</v>
      </c>
      <c r="E138" s="163">
        <v>465000</v>
      </c>
      <c r="F138" s="163">
        <v>377000</v>
      </c>
      <c r="G138" s="164">
        <v>-140000</v>
      </c>
    </row>
    <row r="139" spans="1:7" x14ac:dyDescent="0.3">
      <c r="A139" s="161"/>
      <c r="B139" t="s">
        <v>379</v>
      </c>
      <c r="C139" s="162">
        <v>1505640.79</v>
      </c>
      <c r="D139" s="163">
        <v>2100000</v>
      </c>
      <c r="E139" s="163">
        <v>1611000</v>
      </c>
      <c r="F139" s="163">
        <v>1543000</v>
      </c>
      <c r="G139" s="177">
        <v>557000</v>
      </c>
    </row>
    <row r="140" spans="1:7" x14ac:dyDescent="0.3">
      <c r="A140" s="161"/>
      <c r="B140" t="s">
        <v>378</v>
      </c>
      <c r="C140" s="162">
        <v>19890.920000000002</v>
      </c>
      <c r="D140" s="163">
        <v>46000</v>
      </c>
      <c r="E140" s="163">
        <v>17000</v>
      </c>
      <c r="F140" s="163">
        <v>16000</v>
      </c>
      <c r="G140" s="177">
        <v>30000</v>
      </c>
    </row>
    <row r="141" spans="1:7" ht="15" thickBot="1" x14ac:dyDescent="0.35">
      <c r="A141" s="165"/>
      <c r="B141" s="166" t="s">
        <v>377</v>
      </c>
      <c r="C141" s="162">
        <v>474651.33</v>
      </c>
      <c r="D141" s="163">
        <v>654000</v>
      </c>
      <c r="E141" s="163">
        <v>478000</v>
      </c>
      <c r="F141" s="163">
        <v>462000</v>
      </c>
      <c r="G141" s="177">
        <v>192000</v>
      </c>
    </row>
    <row r="142" spans="1:7" ht="15" thickBot="1" x14ac:dyDescent="0.35">
      <c r="A142" s="157" t="s">
        <v>431</v>
      </c>
      <c r="B142" s="159"/>
      <c r="C142" s="174">
        <v>2278410.52</v>
      </c>
      <c r="D142" s="175">
        <v>3037000</v>
      </c>
      <c r="E142" s="175">
        <v>2571000</v>
      </c>
      <c r="F142" s="175">
        <v>2398000</v>
      </c>
      <c r="G142" s="185">
        <v>639000</v>
      </c>
    </row>
    <row r="143" spans="1:7" ht="15" thickBot="1" x14ac:dyDescent="0.35">
      <c r="A143" s="165" t="s">
        <v>7</v>
      </c>
      <c r="B143" s="166" t="s">
        <v>379</v>
      </c>
      <c r="C143" s="162">
        <v>-11580</v>
      </c>
      <c r="D143" s="163">
        <v>-20000</v>
      </c>
      <c r="E143" s="163">
        <v>-19000</v>
      </c>
      <c r="F143" s="163">
        <v>-16000</v>
      </c>
      <c r="G143" s="177">
        <v>-4000</v>
      </c>
    </row>
    <row r="144" spans="1:7" ht="15" thickBot="1" x14ac:dyDescent="0.35">
      <c r="A144" s="157" t="s">
        <v>435</v>
      </c>
      <c r="B144" s="159"/>
      <c r="C144" s="174">
        <v>-11580</v>
      </c>
      <c r="D144" s="175">
        <v>-20000</v>
      </c>
      <c r="E144" s="175">
        <v>-19000</v>
      </c>
      <c r="F144" s="175">
        <v>-16000</v>
      </c>
      <c r="G144" s="185">
        <v>-4000</v>
      </c>
    </row>
    <row r="145" spans="1:7" x14ac:dyDescent="0.3">
      <c r="A145" s="161" t="s">
        <v>27</v>
      </c>
      <c r="B145" t="s">
        <v>430</v>
      </c>
      <c r="C145" s="162">
        <v>31099.390000000003</v>
      </c>
      <c r="D145" s="163">
        <v>36000</v>
      </c>
      <c r="E145" s="163">
        <v>53000</v>
      </c>
      <c r="F145" s="163">
        <v>46000</v>
      </c>
      <c r="G145" s="177">
        <v>-10000</v>
      </c>
    </row>
    <row r="146" spans="1:7" x14ac:dyDescent="0.3">
      <c r="A146" s="161"/>
      <c r="B146" t="s">
        <v>379</v>
      </c>
      <c r="C146" s="162">
        <v>211685.95</v>
      </c>
      <c r="D146" s="163">
        <v>282000</v>
      </c>
      <c r="E146" s="163">
        <v>221000</v>
      </c>
      <c r="F146" s="163">
        <v>219000</v>
      </c>
      <c r="G146" s="177">
        <v>63000</v>
      </c>
    </row>
    <row r="147" spans="1:7" x14ac:dyDescent="0.3">
      <c r="A147" s="161"/>
      <c r="B147" t="s">
        <v>378</v>
      </c>
      <c r="C147" s="162">
        <v>1294.79</v>
      </c>
      <c r="D147" s="163">
        <v>3000</v>
      </c>
      <c r="E147" s="163">
        <v>3000</v>
      </c>
      <c r="F147" s="163">
        <v>3000</v>
      </c>
      <c r="G147" s="177">
        <v>0</v>
      </c>
    </row>
    <row r="148" spans="1:7" ht="15" thickBot="1" x14ac:dyDescent="0.35">
      <c r="A148" s="165"/>
      <c r="B148" s="166" t="s">
        <v>377</v>
      </c>
      <c r="C148" s="162">
        <v>59071.740000000005</v>
      </c>
      <c r="D148" s="163">
        <v>79000</v>
      </c>
      <c r="E148" s="163">
        <v>58000</v>
      </c>
      <c r="F148" s="163">
        <v>58000</v>
      </c>
      <c r="G148" s="177">
        <v>21000</v>
      </c>
    </row>
    <row r="149" spans="1:7" ht="15" thickBot="1" x14ac:dyDescent="0.35">
      <c r="A149" s="157" t="s">
        <v>432</v>
      </c>
      <c r="B149" s="159"/>
      <c r="C149" s="174">
        <v>303151.87000000005</v>
      </c>
      <c r="D149" s="175">
        <v>400000</v>
      </c>
      <c r="E149" s="175">
        <v>335000</v>
      </c>
      <c r="F149" s="175">
        <v>326000</v>
      </c>
      <c r="G149" s="185">
        <v>74000</v>
      </c>
    </row>
    <row r="150" spans="1:7" ht="15" thickBot="1" x14ac:dyDescent="0.35">
      <c r="A150" s="165" t="s">
        <v>28</v>
      </c>
      <c r="B150" s="166" t="s">
        <v>28</v>
      </c>
      <c r="C150" s="162">
        <v>2569982.39</v>
      </c>
      <c r="D150" s="163">
        <v>3417000</v>
      </c>
      <c r="E150" s="163">
        <v>2887000</v>
      </c>
      <c r="F150" s="163">
        <v>2708000</v>
      </c>
      <c r="G150" s="177">
        <v>709000</v>
      </c>
    </row>
    <row r="151" spans="1:7" ht="15" thickBot="1" x14ac:dyDescent="0.35">
      <c r="A151" s="157" t="s">
        <v>433</v>
      </c>
      <c r="B151" s="159"/>
      <c r="C151" s="174">
        <v>2569982.39</v>
      </c>
      <c r="D151" s="175">
        <v>3417000</v>
      </c>
      <c r="E151" s="175">
        <v>2887000</v>
      </c>
      <c r="F151" s="175">
        <v>2708000</v>
      </c>
      <c r="G151" s="185">
        <v>709000</v>
      </c>
    </row>
    <row r="152" spans="1:7" x14ac:dyDescent="0.3">
      <c r="A152" s="161" t="s">
        <v>8</v>
      </c>
      <c r="B152" t="s">
        <v>430</v>
      </c>
      <c r="C152" s="162">
        <v>1273</v>
      </c>
      <c r="D152" s="163">
        <v>1400</v>
      </c>
      <c r="E152" s="163">
        <v>2100</v>
      </c>
      <c r="F152" s="163">
        <v>1800</v>
      </c>
      <c r="G152" s="177">
        <v>-400</v>
      </c>
    </row>
    <row r="153" spans="1:7" x14ac:dyDescent="0.3">
      <c r="A153" s="161"/>
      <c r="B153" t="s">
        <v>379</v>
      </c>
      <c r="C153" s="162">
        <v>8665</v>
      </c>
      <c r="D153" s="163">
        <v>11100</v>
      </c>
      <c r="E153" s="163">
        <v>8700</v>
      </c>
      <c r="F153" s="163">
        <v>8600</v>
      </c>
      <c r="G153" s="177">
        <v>2500</v>
      </c>
    </row>
    <row r="154" spans="1:7" x14ac:dyDescent="0.3">
      <c r="A154" s="161"/>
      <c r="B154" t="s">
        <v>378</v>
      </c>
      <c r="C154" s="162">
        <v>53</v>
      </c>
      <c r="D154" s="163">
        <v>100</v>
      </c>
      <c r="E154" s="163">
        <v>100</v>
      </c>
      <c r="F154" s="163">
        <v>100</v>
      </c>
      <c r="G154" s="177">
        <v>0</v>
      </c>
    </row>
    <row r="155" spans="1:7" ht="15" thickBot="1" x14ac:dyDescent="0.35">
      <c r="A155" s="165"/>
      <c r="B155" s="166" t="s">
        <v>377</v>
      </c>
      <c r="C155" s="162">
        <v>2418</v>
      </c>
      <c r="D155" s="163">
        <v>3100</v>
      </c>
      <c r="E155" s="163">
        <v>2300</v>
      </c>
      <c r="F155" s="163">
        <v>2300</v>
      </c>
      <c r="G155" s="177">
        <v>800</v>
      </c>
    </row>
    <row r="156" spans="1:7" ht="15" thickBot="1" x14ac:dyDescent="0.35">
      <c r="A156" s="157" t="s">
        <v>434</v>
      </c>
      <c r="B156" s="159"/>
      <c r="C156" s="174">
        <v>12409</v>
      </c>
      <c r="D156" s="175">
        <v>15700</v>
      </c>
      <c r="E156" s="175">
        <v>13200</v>
      </c>
      <c r="F156" s="175">
        <v>12800</v>
      </c>
      <c r="G156" s="185">
        <v>2900</v>
      </c>
    </row>
    <row r="157" spans="1:7" x14ac:dyDescent="0.3">
      <c r="G157" s="152"/>
    </row>
    <row r="158" spans="1:7" ht="15" thickBot="1" x14ac:dyDescent="0.35">
      <c r="G158" s="152"/>
    </row>
    <row r="159" spans="1:7" ht="15" thickBot="1" x14ac:dyDescent="0.35">
      <c r="A159" s="172" t="s">
        <v>0</v>
      </c>
      <c r="B159" s="173" t="s">
        <v>20</v>
      </c>
      <c r="G159" s="152"/>
    </row>
    <row r="160" spans="1:7" ht="15" thickBot="1" x14ac:dyDescent="0.35">
      <c r="A160" s="172" t="s">
        <v>1</v>
      </c>
      <c r="B160" s="173" t="s">
        <v>373</v>
      </c>
      <c r="G160" s="152"/>
    </row>
    <row r="161" spans="1:7" ht="15" thickBot="1" x14ac:dyDescent="0.35">
      <c r="G161" s="152"/>
    </row>
    <row r="162" spans="1:7" ht="15" thickBot="1" x14ac:dyDescent="0.35">
      <c r="A162" s="153" t="s">
        <v>31</v>
      </c>
      <c r="B162" s="154"/>
      <c r="C162" s="155" t="s">
        <v>5</v>
      </c>
      <c r="D162" s="155"/>
      <c r="E162" s="154"/>
      <c r="F162" s="154"/>
      <c r="G162" s="156" t="s">
        <v>427</v>
      </c>
    </row>
    <row r="163" spans="1:7" ht="15" thickBot="1" x14ac:dyDescent="0.35">
      <c r="A163" s="157" t="s">
        <v>3</v>
      </c>
      <c r="B163" s="158" t="s">
        <v>429</v>
      </c>
      <c r="C163" s="158" t="s">
        <v>423</v>
      </c>
      <c r="D163" s="159" t="s">
        <v>422</v>
      </c>
      <c r="E163" s="159" t="s">
        <v>424</v>
      </c>
      <c r="F163" s="159" t="s">
        <v>426</v>
      </c>
      <c r="G163" s="180"/>
    </row>
    <row r="164" spans="1:7" ht="15" thickBot="1" x14ac:dyDescent="0.35">
      <c r="A164" s="165" t="s">
        <v>6</v>
      </c>
      <c r="B164" s="166" t="s">
        <v>430</v>
      </c>
      <c r="C164" s="162">
        <v>46740.67</v>
      </c>
      <c r="D164" s="163">
        <v>113000</v>
      </c>
      <c r="E164" s="163">
        <v>28000</v>
      </c>
      <c r="F164" s="163">
        <v>25000</v>
      </c>
      <c r="G164" s="164">
        <v>88000</v>
      </c>
    </row>
    <row r="165" spans="1:7" ht="15" thickBot="1" x14ac:dyDescent="0.35">
      <c r="A165" s="157" t="s">
        <v>431</v>
      </c>
      <c r="B165" s="159"/>
      <c r="C165" s="174">
        <v>46740.67</v>
      </c>
      <c r="D165" s="175">
        <v>113000</v>
      </c>
      <c r="E165" s="175">
        <v>28000</v>
      </c>
      <c r="F165" s="175">
        <v>25000</v>
      </c>
      <c r="G165" s="186">
        <v>88000</v>
      </c>
    </row>
    <row r="166" spans="1:7" ht="15" thickBot="1" x14ac:dyDescent="0.35">
      <c r="A166" s="165" t="s">
        <v>27</v>
      </c>
      <c r="B166" s="166" t="s">
        <v>430</v>
      </c>
      <c r="C166" s="162">
        <v>6815.97</v>
      </c>
      <c r="D166" s="163">
        <v>15000</v>
      </c>
      <c r="E166" s="163">
        <v>5000</v>
      </c>
      <c r="F166" s="163">
        <v>3000</v>
      </c>
      <c r="G166" s="181">
        <v>12000</v>
      </c>
    </row>
    <row r="167" spans="1:7" ht="15" thickBot="1" x14ac:dyDescent="0.35">
      <c r="A167" s="157" t="s">
        <v>432</v>
      </c>
      <c r="B167" s="159"/>
      <c r="C167" s="174">
        <v>6815.97</v>
      </c>
      <c r="D167" s="175">
        <v>15000</v>
      </c>
      <c r="E167" s="175">
        <v>5000</v>
      </c>
      <c r="F167" s="175">
        <v>3000</v>
      </c>
      <c r="G167" s="186">
        <v>12000</v>
      </c>
    </row>
    <row r="168" spans="1:7" ht="15" thickBot="1" x14ac:dyDescent="0.35">
      <c r="A168" s="165" t="s">
        <v>28</v>
      </c>
      <c r="B168" s="166" t="s">
        <v>28</v>
      </c>
      <c r="C168" s="162">
        <v>53556.639999999999</v>
      </c>
      <c r="D168" s="163">
        <v>128000</v>
      </c>
      <c r="E168" s="163">
        <v>33000</v>
      </c>
      <c r="F168" s="163">
        <v>28000</v>
      </c>
      <c r="G168" s="182">
        <v>100000</v>
      </c>
    </row>
    <row r="169" spans="1:7" ht="15" thickBot="1" x14ac:dyDescent="0.35">
      <c r="A169" s="157" t="s">
        <v>433</v>
      </c>
      <c r="B169" s="159"/>
      <c r="C169" s="174">
        <v>53556.639999999999</v>
      </c>
      <c r="D169" s="175">
        <v>128000</v>
      </c>
      <c r="E169" s="175">
        <v>33000</v>
      </c>
      <c r="F169" s="175">
        <v>28000</v>
      </c>
      <c r="G169" s="185">
        <v>100000</v>
      </c>
    </row>
    <row r="170" spans="1:7" ht="15" thickBot="1" x14ac:dyDescent="0.35">
      <c r="A170" s="165" t="s">
        <v>8</v>
      </c>
      <c r="B170" s="166" t="s">
        <v>430</v>
      </c>
      <c r="C170" s="162">
        <v>279</v>
      </c>
      <c r="D170" s="163">
        <v>600</v>
      </c>
      <c r="E170" s="163">
        <v>200</v>
      </c>
      <c r="F170" s="163">
        <v>100</v>
      </c>
      <c r="G170" s="182">
        <v>500</v>
      </c>
    </row>
    <row r="171" spans="1:7" ht="15" thickBot="1" x14ac:dyDescent="0.35">
      <c r="A171" s="157" t="s">
        <v>434</v>
      </c>
      <c r="B171" s="159"/>
      <c r="C171" s="174">
        <v>279</v>
      </c>
      <c r="D171" s="175">
        <v>600</v>
      </c>
      <c r="E171" s="175">
        <v>200</v>
      </c>
      <c r="F171" s="175">
        <v>100</v>
      </c>
      <c r="G171" s="185">
        <v>500</v>
      </c>
    </row>
    <row r="172" spans="1:7" x14ac:dyDescent="0.3">
      <c r="G172" s="183"/>
    </row>
    <row r="173" spans="1:7" x14ac:dyDescent="0.3">
      <c r="G173" s="183"/>
    </row>
    <row r="174" spans="1:7" x14ac:dyDescent="0.3">
      <c r="G174" s="184"/>
    </row>
    <row r="175" spans="1:7" x14ac:dyDescent="0.3">
      <c r="G175" s="152"/>
    </row>
    <row r="176" spans="1:7" ht="15" thickBot="1" x14ac:dyDescent="0.35">
      <c r="G176" s="152"/>
    </row>
    <row r="177" spans="1:7" ht="15" thickBot="1" x14ac:dyDescent="0.35">
      <c r="A177" s="172" t="s">
        <v>0</v>
      </c>
      <c r="B177" s="173" t="s">
        <v>21</v>
      </c>
      <c r="G177" s="152"/>
    </row>
    <row r="178" spans="1:7" ht="15" thickBot="1" x14ac:dyDescent="0.35">
      <c r="A178" s="172" t="s">
        <v>1</v>
      </c>
      <c r="B178" s="173" t="s">
        <v>373</v>
      </c>
      <c r="G178" s="152"/>
    </row>
    <row r="179" spans="1:7" ht="15" thickBot="1" x14ac:dyDescent="0.35">
      <c r="G179" s="152"/>
    </row>
    <row r="180" spans="1:7" ht="15" thickBot="1" x14ac:dyDescent="0.35">
      <c r="A180" s="153" t="s">
        <v>31</v>
      </c>
      <c r="B180" s="154"/>
      <c r="C180" s="155" t="s">
        <v>5</v>
      </c>
      <c r="D180" s="155"/>
      <c r="E180" s="154"/>
      <c r="F180" s="154"/>
      <c r="G180" s="156" t="s">
        <v>427</v>
      </c>
    </row>
    <row r="181" spans="1:7" ht="15" thickBot="1" x14ac:dyDescent="0.35">
      <c r="A181" s="157" t="s">
        <v>3</v>
      </c>
      <c r="B181" s="158" t="s">
        <v>429</v>
      </c>
      <c r="C181" s="158" t="s">
        <v>423</v>
      </c>
      <c r="D181" s="159" t="s">
        <v>422</v>
      </c>
      <c r="E181" s="159" t="s">
        <v>424</v>
      </c>
      <c r="F181" s="159" t="s">
        <v>426</v>
      </c>
      <c r="G181" s="160"/>
    </row>
    <row r="182" spans="1:7" x14ac:dyDescent="0.3">
      <c r="A182" s="161" t="s">
        <v>6</v>
      </c>
      <c r="B182" t="s">
        <v>430</v>
      </c>
      <c r="C182" s="162">
        <v>32572.15</v>
      </c>
      <c r="D182" s="163">
        <v>64000</v>
      </c>
      <c r="E182" s="163">
        <v>164000</v>
      </c>
      <c r="F182" s="163">
        <v>84000</v>
      </c>
      <c r="G182" s="164">
        <v>-20000</v>
      </c>
    </row>
    <row r="183" spans="1:7" x14ac:dyDescent="0.3">
      <c r="A183" s="161"/>
      <c r="B183" t="s">
        <v>379</v>
      </c>
      <c r="C183" s="162">
        <v>681619.47</v>
      </c>
      <c r="D183" s="163">
        <v>658000</v>
      </c>
      <c r="E183" s="163">
        <v>795000</v>
      </c>
      <c r="F183" s="163">
        <v>788000</v>
      </c>
      <c r="G183" s="177">
        <v>-130000</v>
      </c>
    </row>
    <row r="184" spans="1:7" x14ac:dyDescent="0.3">
      <c r="A184" s="161"/>
      <c r="B184" t="s">
        <v>377</v>
      </c>
      <c r="C184" s="162">
        <v>306054.69</v>
      </c>
      <c r="D184" s="163">
        <v>315000</v>
      </c>
      <c r="E184" s="163">
        <v>338000</v>
      </c>
      <c r="F184" s="163">
        <v>392000</v>
      </c>
      <c r="G184" s="177">
        <v>-77000</v>
      </c>
    </row>
    <row r="185" spans="1:7" x14ac:dyDescent="0.3">
      <c r="A185" s="161"/>
      <c r="B185" t="s">
        <v>375</v>
      </c>
      <c r="C185" s="162">
        <v>13662549.5</v>
      </c>
      <c r="D185" s="163">
        <v>14066000</v>
      </c>
      <c r="E185" s="163">
        <v>15216000</v>
      </c>
      <c r="F185" s="163">
        <v>13882000</v>
      </c>
      <c r="G185" s="177">
        <v>184000</v>
      </c>
    </row>
    <row r="186" spans="1:7" ht="15" thickBot="1" x14ac:dyDescent="0.35">
      <c r="A186" s="165"/>
      <c r="B186" s="166" t="s">
        <v>374</v>
      </c>
      <c r="C186" s="162">
        <v>823248.55</v>
      </c>
      <c r="D186" s="163">
        <v>908000</v>
      </c>
      <c r="E186" s="163">
        <v>710000</v>
      </c>
      <c r="F186" s="163">
        <v>733000</v>
      </c>
      <c r="G186" s="177">
        <v>175000</v>
      </c>
    </row>
    <row r="187" spans="1:7" ht="15" thickBot="1" x14ac:dyDescent="0.35">
      <c r="A187" s="157" t="s">
        <v>431</v>
      </c>
      <c r="B187" s="159"/>
      <c r="C187" s="174">
        <v>15506044.360000001</v>
      </c>
      <c r="D187" s="175">
        <v>16011000</v>
      </c>
      <c r="E187" s="175">
        <v>17223000</v>
      </c>
      <c r="F187" s="175">
        <v>15879000</v>
      </c>
      <c r="G187" s="185">
        <v>132000</v>
      </c>
    </row>
    <row r="188" spans="1:7" x14ac:dyDescent="0.3">
      <c r="A188" s="161" t="s">
        <v>27</v>
      </c>
      <c r="B188" t="s">
        <v>430</v>
      </c>
      <c r="C188" s="162">
        <v>6449.52</v>
      </c>
      <c r="D188" s="163">
        <v>8000</v>
      </c>
      <c r="E188" s="163">
        <v>25000</v>
      </c>
      <c r="F188" s="163">
        <v>13000</v>
      </c>
      <c r="G188" s="177">
        <v>-5000</v>
      </c>
    </row>
    <row r="189" spans="1:7" x14ac:dyDescent="0.3">
      <c r="A189" s="161"/>
      <c r="B189" t="s">
        <v>379</v>
      </c>
      <c r="C189" s="162">
        <v>73509.87</v>
      </c>
      <c r="D189" s="163">
        <v>79000</v>
      </c>
      <c r="E189" s="163">
        <v>94000</v>
      </c>
      <c r="F189" s="163">
        <v>84000</v>
      </c>
      <c r="G189" s="177">
        <v>-5000</v>
      </c>
    </row>
    <row r="190" spans="1:7" x14ac:dyDescent="0.3">
      <c r="A190" s="161"/>
      <c r="B190" t="s">
        <v>377</v>
      </c>
      <c r="C190" s="162">
        <v>31905.579999999998</v>
      </c>
      <c r="D190" s="163">
        <v>33000</v>
      </c>
      <c r="E190" s="163">
        <v>38000</v>
      </c>
      <c r="F190" s="163">
        <v>38000</v>
      </c>
      <c r="G190" s="177">
        <v>-5000</v>
      </c>
    </row>
    <row r="191" spans="1:7" x14ac:dyDescent="0.3">
      <c r="A191" s="161"/>
      <c r="B191" t="s">
        <v>375</v>
      </c>
      <c r="C191" s="162">
        <v>449490.36</v>
      </c>
      <c r="D191" s="163">
        <v>468000</v>
      </c>
      <c r="E191" s="163">
        <v>498941.99999999994</v>
      </c>
      <c r="F191" s="163">
        <v>477000</v>
      </c>
      <c r="G191" s="177">
        <v>-9000</v>
      </c>
    </row>
    <row r="192" spans="1:7" ht="15" thickBot="1" x14ac:dyDescent="0.35">
      <c r="A192" s="165"/>
      <c r="B192" s="166" t="s">
        <v>374</v>
      </c>
      <c r="C192" s="162">
        <v>96913.81</v>
      </c>
      <c r="D192" s="163">
        <v>89000</v>
      </c>
      <c r="E192" s="163">
        <v>92000</v>
      </c>
      <c r="F192" s="163">
        <v>86000</v>
      </c>
      <c r="G192" s="177">
        <v>3000</v>
      </c>
    </row>
    <row r="193" spans="1:7" ht="15" thickBot="1" x14ac:dyDescent="0.35">
      <c r="A193" s="157" t="s">
        <v>432</v>
      </c>
      <c r="B193" s="159"/>
      <c r="C193" s="174">
        <v>658269.1399999999</v>
      </c>
      <c r="D193" s="175">
        <v>677000</v>
      </c>
      <c r="E193" s="175">
        <v>747942</v>
      </c>
      <c r="F193" s="175">
        <v>698000</v>
      </c>
      <c r="G193" s="185">
        <v>-21000</v>
      </c>
    </row>
    <row r="194" spans="1:7" ht="15" thickBot="1" x14ac:dyDescent="0.35">
      <c r="A194" s="165" t="s">
        <v>28</v>
      </c>
      <c r="B194" s="166" t="s">
        <v>28</v>
      </c>
      <c r="C194" s="162">
        <v>16164313.500000002</v>
      </c>
      <c r="D194" s="163">
        <v>16688000</v>
      </c>
      <c r="E194" s="163">
        <v>17970942</v>
      </c>
      <c r="F194" s="163">
        <v>16577000</v>
      </c>
      <c r="G194" s="177">
        <v>111000</v>
      </c>
    </row>
    <row r="195" spans="1:7" ht="15" thickBot="1" x14ac:dyDescent="0.35">
      <c r="A195" s="157" t="s">
        <v>433</v>
      </c>
      <c r="B195" s="159"/>
      <c r="C195" s="174">
        <v>16164313.500000002</v>
      </c>
      <c r="D195" s="175">
        <v>16688000</v>
      </c>
      <c r="E195" s="175">
        <v>17970942</v>
      </c>
      <c r="F195" s="175">
        <v>16577000</v>
      </c>
      <c r="G195" s="185">
        <v>111000</v>
      </c>
    </row>
    <row r="196" spans="1:7" x14ac:dyDescent="0.3">
      <c r="A196" s="161" t="s">
        <v>8</v>
      </c>
      <c r="B196" t="s">
        <v>430</v>
      </c>
      <c r="C196" s="162">
        <v>264</v>
      </c>
      <c r="D196" s="163">
        <v>300</v>
      </c>
      <c r="E196" s="163">
        <v>1000</v>
      </c>
      <c r="F196" s="163">
        <v>500</v>
      </c>
      <c r="G196" s="177">
        <v>-200</v>
      </c>
    </row>
    <row r="197" spans="1:7" x14ac:dyDescent="0.3">
      <c r="A197" s="161"/>
      <c r="B197" t="s">
        <v>379</v>
      </c>
      <c r="C197" s="162">
        <v>3009</v>
      </c>
      <c r="D197" s="163">
        <v>3100</v>
      </c>
      <c r="E197" s="163">
        <v>3700</v>
      </c>
      <c r="F197" s="163">
        <v>3300</v>
      </c>
      <c r="G197" s="177">
        <v>-200</v>
      </c>
    </row>
    <row r="198" spans="1:7" x14ac:dyDescent="0.3">
      <c r="A198" s="161"/>
      <c r="B198" t="s">
        <v>377</v>
      </c>
      <c r="C198" s="162">
        <v>1306</v>
      </c>
      <c r="D198" s="163">
        <v>1300</v>
      </c>
      <c r="E198" s="163">
        <v>1500</v>
      </c>
      <c r="F198" s="163">
        <v>1500</v>
      </c>
      <c r="G198" s="177">
        <v>-200</v>
      </c>
    </row>
    <row r="199" spans="1:7" x14ac:dyDescent="0.3">
      <c r="A199" s="161"/>
      <c r="B199" t="s">
        <v>375</v>
      </c>
      <c r="C199" s="162">
        <v>49071</v>
      </c>
      <c r="D199" s="163">
        <v>49100</v>
      </c>
      <c r="E199" s="163">
        <v>52300</v>
      </c>
      <c r="F199" s="163">
        <v>50000</v>
      </c>
      <c r="G199" s="177">
        <v>-900</v>
      </c>
    </row>
    <row r="200" spans="1:7" ht="15" thickBot="1" x14ac:dyDescent="0.35">
      <c r="A200" s="165"/>
      <c r="B200" s="166" t="s">
        <v>374</v>
      </c>
      <c r="C200" s="162">
        <v>3967</v>
      </c>
      <c r="D200" s="163">
        <v>3500</v>
      </c>
      <c r="E200" s="163">
        <v>3600</v>
      </c>
      <c r="F200" s="163">
        <v>3400</v>
      </c>
      <c r="G200" s="177">
        <v>100</v>
      </c>
    </row>
    <row r="201" spans="1:7" ht="15" thickBot="1" x14ac:dyDescent="0.35">
      <c r="A201" s="157" t="s">
        <v>434</v>
      </c>
      <c r="B201" s="159"/>
      <c r="C201" s="174">
        <v>57617</v>
      </c>
      <c r="D201" s="175">
        <v>57300</v>
      </c>
      <c r="E201" s="175">
        <v>62100</v>
      </c>
      <c r="F201" s="175">
        <v>58700</v>
      </c>
      <c r="G201" s="185">
        <v>-1400</v>
      </c>
    </row>
    <row r="202" spans="1:7" x14ac:dyDescent="0.3">
      <c r="G202" s="152"/>
    </row>
    <row r="203" spans="1:7" ht="15" thickBot="1" x14ac:dyDescent="0.35">
      <c r="G203" s="152"/>
    </row>
    <row r="204" spans="1:7" ht="15" thickBot="1" x14ac:dyDescent="0.35">
      <c r="A204" s="172" t="s">
        <v>0</v>
      </c>
      <c r="B204" s="173" t="s">
        <v>23</v>
      </c>
      <c r="G204" s="152"/>
    </row>
    <row r="205" spans="1:7" ht="15" thickBot="1" x14ac:dyDescent="0.35">
      <c r="A205" s="172" t="s">
        <v>1</v>
      </c>
      <c r="B205" s="173" t="s">
        <v>373</v>
      </c>
      <c r="G205" s="152"/>
    </row>
    <row r="206" spans="1:7" ht="15" thickBot="1" x14ac:dyDescent="0.35">
      <c r="G206" s="152"/>
    </row>
    <row r="207" spans="1:7" ht="15" thickBot="1" x14ac:dyDescent="0.35">
      <c r="A207" s="153" t="s">
        <v>31</v>
      </c>
      <c r="B207" s="154"/>
      <c r="C207" s="155" t="s">
        <v>5</v>
      </c>
      <c r="D207" s="155"/>
      <c r="E207" s="154"/>
      <c r="F207" s="154"/>
      <c r="G207" s="156" t="s">
        <v>427</v>
      </c>
    </row>
    <row r="208" spans="1:7" ht="15" thickBot="1" x14ac:dyDescent="0.35">
      <c r="A208" s="157" t="s">
        <v>3</v>
      </c>
      <c r="B208" s="158" t="s">
        <v>429</v>
      </c>
      <c r="C208" s="158" t="s">
        <v>423</v>
      </c>
      <c r="D208" s="159" t="s">
        <v>422</v>
      </c>
      <c r="E208" s="159" t="s">
        <v>424</v>
      </c>
      <c r="F208" s="159" t="s">
        <v>426</v>
      </c>
      <c r="G208" s="160"/>
    </row>
    <row r="209" spans="1:7" x14ac:dyDescent="0.3">
      <c r="A209" s="161" t="s">
        <v>6</v>
      </c>
      <c r="B209" t="s">
        <v>383</v>
      </c>
      <c r="C209" s="162">
        <v>148968.24</v>
      </c>
      <c r="D209" s="163">
        <v>216000</v>
      </c>
      <c r="E209" s="163">
        <v>135000</v>
      </c>
      <c r="F209" s="163">
        <v>122000</v>
      </c>
      <c r="G209" s="164">
        <v>94000</v>
      </c>
    </row>
    <row r="210" spans="1:7" x14ac:dyDescent="0.3">
      <c r="A210" s="161"/>
      <c r="B210" t="s">
        <v>430</v>
      </c>
      <c r="C210" s="162">
        <v>40014.080000000002</v>
      </c>
      <c r="D210" s="163">
        <v>41000</v>
      </c>
      <c r="E210" s="163">
        <v>33000</v>
      </c>
      <c r="F210" s="163">
        <v>20000</v>
      </c>
      <c r="G210" s="177">
        <v>21000</v>
      </c>
    </row>
    <row r="211" spans="1:7" x14ac:dyDescent="0.3">
      <c r="A211" s="161"/>
      <c r="B211" t="s">
        <v>379</v>
      </c>
      <c r="C211" s="162">
        <v>1238716.9300000002</v>
      </c>
      <c r="D211" s="163">
        <v>935000</v>
      </c>
      <c r="E211" s="163">
        <v>1017000</v>
      </c>
      <c r="F211" s="163">
        <v>1045000</v>
      </c>
      <c r="G211" s="177">
        <v>-110000</v>
      </c>
    </row>
    <row r="212" spans="1:7" x14ac:dyDescent="0.3">
      <c r="A212" s="161"/>
      <c r="B212" t="s">
        <v>378</v>
      </c>
      <c r="C212" s="162">
        <v>31027.24</v>
      </c>
      <c r="D212" s="163">
        <v>48000</v>
      </c>
      <c r="E212" s="163">
        <v>27000</v>
      </c>
      <c r="F212" s="163">
        <v>24000</v>
      </c>
      <c r="G212" s="177">
        <v>24000</v>
      </c>
    </row>
    <row r="213" spans="1:7" ht="15" thickBot="1" x14ac:dyDescent="0.35">
      <c r="A213" s="165"/>
      <c r="B213" s="166" t="s">
        <v>377</v>
      </c>
      <c r="C213" s="162">
        <v>590776.4</v>
      </c>
      <c r="D213" s="163">
        <v>634000</v>
      </c>
      <c r="E213" s="163">
        <v>668000</v>
      </c>
      <c r="F213" s="163">
        <v>648000</v>
      </c>
      <c r="G213" s="177">
        <v>-14000</v>
      </c>
    </row>
    <row r="214" spans="1:7" ht="15" thickBot="1" x14ac:dyDescent="0.35">
      <c r="A214" s="157" t="s">
        <v>431</v>
      </c>
      <c r="B214" s="159"/>
      <c r="C214" s="174">
        <v>2049502.8900000001</v>
      </c>
      <c r="D214" s="175">
        <v>1874000</v>
      </c>
      <c r="E214" s="175">
        <v>1880000</v>
      </c>
      <c r="F214" s="175">
        <v>1859000</v>
      </c>
      <c r="G214" s="185">
        <v>15000</v>
      </c>
    </row>
    <row r="215" spans="1:7" x14ac:dyDescent="0.3">
      <c r="A215" s="161" t="s">
        <v>27</v>
      </c>
      <c r="B215" t="s">
        <v>383</v>
      </c>
      <c r="C215" s="162">
        <v>17540.739999999998</v>
      </c>
      <c r="D215" s="163">
        <v>25000</v>
      </c>
      <c r="E215" s="163">
        <v>18000</v>
      </c>
      <c r="F215" s="163">
        <v>15000</v>
      </c>
      <c r="G215" s="177">
        <v>10000</v>
      </c>
    </row>
    <row r="216" spans="1:7" x14ac:dyDescent="0.3">
      <c r="A216" s="161"/>
      <c r="B216" t="s">
        <v>430</v>
      </c>
      <c r="C216" s="162">
        <v>4812.71</v>
      </c>
      <c r="D216" s="163">
        <v>5000</v>
      </c>
      <c r="E216" s="163">
        <v>8000</v>
      </c>
      <c r="F216" s="163">
        <v>5000</v>
      </c>
      <c r="G216" s="177">
        <v>0</v>
      </c>
    </row>
    <row r="217" spans="1:7" x14ac:dyDescent="0.3">
      <c r="A217" s="161"/>
      <c r="B217" t="s">
        <v>379</v>
      </c>
      <c r="C217" s="162">
        <v>106832.39</v>
      </c>
      <c r="D217" s="163">
        <v>84000</v>
      </c>
      <c r="E217" s="163">
        <v>89000</v>
      </c>
      <c r="F217" s="163">
        <v>86000</v>
      </c>
      <c r="G217" s="177">
        <v>-2000</v>
      </c>
    </row>
    <row r="218" spans="1:7" x14ac:dyDescent="0.3">
      <c r="A218" s="161"/>
      <c r="B218" t="s">
        <v>378</v>
      </c>
      <c r="C218" s="162">
        <v>1734.53</v>
      </c>
      <c r="D218" s="163">
        <v>3000</v>
      </c>
      <c r="E218" s="163">
        <v>3000</v>
      </c>
      <c r="F218" s="163">
        <v>3000</v>
      </c>
      <c r="G218" s="177">
        <v>0</v>
      </c>
    </row>
    <row r="219" spans="1:7" ht="15" thickBot="1" x14ac:dyDescent="0.35">
      <c r="A219" s="165"/>
      <c r="B219" s="166" t="s">
        <v>377</v>
      </c>
      <c r="C219" s="162">
        <v>49910.490000000005</v>
      </c>
      <c r="D219" s="163">
        <v>48000</v>
      </c>
      <c r="E219" s="163">
        <v>61000</v>
      </c>
      <c r="F219" s="163">
        <v>61000</v>
      </c>
      <c r="G219" s="177">
        <v>-13000</v>
      </c>
    </row>
    <row r="220" spans="1:7" ht="15" thickBot="1" x14ac:dyDescent="0.35">
      <c r="A220" s="157" t="s">
        <v>432</v>
      </c>
      <c r="B220" s="159"/>
      <c r="C220" s="174">
        <v>180830.86</v>
      </c>
      <c r="D220" s="175">
        <v>165000</v>
      </c>
      <c r="E220" s="175">
        <v>179000</v>
      </c>
      <c r="F220" s="175">
        <v>170000</v>
      </c>
      <c r="G220" s="185">
        <v>-5000</v>
      </c>
    </row>
    <row r="221" spans="1:7" ht="15" thickBot="1" x14ac:dyDescent="0.35">
      <c r="A221" s="165" t="s">
        <v>28</v>
      </c>
      <c r="B221" s="166" t="s">
        <v>28</v>
      </c>
      <c r="C221" s="162">
        <v>2230333.75</v>
      </c>
      <c r="D221" s="163">
        <v>2039000</v>
      </c>
      <c r="E221" s="163">
        <v>2059000</v>
      </c>
      <c r="F221" s="163">
        <v>2029000</v>
      </c>
      <c r="G221" s="177">
        <v>10000</v>
      </c>
    </row>
    <row r="222" spans="1:7" ht="15" thickBot="1" x14ac:dyDescent="0.35">
      <c r="A222" s="157" t="s">
        <v>433</v>
      </c>
      <c r="B222" s="159"/>
      <c r="C222" s="174">
        <v>2230333.75</v>
      </c>
      <c r="D222" s="175">
        <v>2039000</v>
      </c>
      <c r="E222" s="175">
        <v>2059000</v>
      </c>
      <c r="F222" s="175">
        <v>2029000</v>
      </c>
      <c r="G222" s="185">
        <v>10000</v>
      </c>
    </row>
    <row r="223" spans="1:7" x14ac:dyDescent="0.3">
      <c r="A223" s="161" t="s">
        <v>8</v>
      </c>
      <c r="B223" t="s">
        <v>383</v>
      </c>
      <c r="C223" s="162">
        <v>718</v>
      </c>
      <c r="D223" s="163">
        <v>1000</v>
      </c>
      <c r="E223" s="163">
        <v>700</v>
      </c>
      <c r="F223" s="163">
        <v>600</v>
      </c>
      <c r="G223" s="177">
        <v>400</v>
      </c>
    </row>
    <row r="224" spans="1:7" x14ac:dyDescent="0.3">
      <c r="A224" s="161"/>
      <c r="B224" t="s">
        <v>430</v>
      </c>
      <c r="C224" s="162">
        <v>197</v>
      </c>
      <c r="D224" s="163">
        <v>200</v>
      </c>
      <c r="E224" s="163">
        <v>300</v>
      </c>
      <c r="F224" s="163">
        <v>200</v>
      </c>
      <c r="G224" s="177">
        <v>0</v>
      </c>
    </row>
    <row r="225" spans="1:7" x14ac:dyDescent="0.3">
      <c r="A225" s="161"/>
      <c r="B225" t="s">
        <v>379</v>
      </c>
      <c r="C225" s="162">
        <v>4373</v>
      </c>
      <c r="D225" s="163">
        <v>3300</v>
      </c>
      <c r="E225" s="163">
        <v>3500</v>
      </c>
      <c r="F225" s="163">
        <v>3400</v>
      </c>
      <c r="G225" s="177">
        <v>-100</v>
      </c>
    </row>
    <row r="226" spans="1:7" x14ac:dyDescent="0.3">
      <c r="A226" s="161"/>
      <c r="B226" t="s">
        <v>378</v>
      </c>
      <c r="C226" s="162">
        <v>71</v>
      </c>
      <c r="D226" s="163">
        <v>100</v>
      </c>
      <c r="E226" s="163">
        <v>100</v>
      </c>
      <c r="F226" s="163">
        <v>100</v>
      </c>
      <c r="G226" s="177">
        <v>0</v>
      </c>
    </row>
    <row r="227" spans="1:7" ht="15" thickBot="1" x14ac:dyDescent="0.35">
      <c r="A227" s="165"/>
      <c r="B227" s="166" t="s">
        <v>377</v>
      </c>
      <c r="C227" s="162">
        <v>2043</v>
      </c>
      <c r="D227" s="163">
        <v>1900</v>
      </c>
      <c r="E227" s="163">
        <v>2400</v>
      </c>
      <c r="F227" s="163">
        <v>2400</v>
      </c>
      <c r="G227" s="177">
        <v>-500</v>
      </c>
    </row>
    <row r="228" spans="1:7" ht="15" thickBot="1" x14ac:dyDescent="0.35">
      <c r="A228" s="157" t="s">
        <v>434</v>
      </c>
      <c r="B228" s="159"/>
      <c r="C228" s="174">
        <v>7402</v>
      </c>
      <c r="D228" s="175">
        <v>6500</v>
      </c>
      <c r="E228" s="175">
        <v>7000</v>
      </c>
      <c r="F228" s="187">
        <v>6700</v>
      </c>
      <c r="G228" s="185">
        <v>-200</v>
      </c>
    </row>
    <row r="229" spans="1:7" x14ac:dyDescent="0.3">
      <c r="G229" s="152"/>
    </row>
    <row r="230" spans="1:7" ht="15" thickBot="1" x14ac:dyDescent="0.35">
      <c r="G230" s="152"/>
    </row>
    <row r="231" spans="1:7" ht="15" thickBot="1" x14ac:dyDescent="0.35">
      <c r="A231" s="172" t="s">
        <v>0</v>
      </c>
      <c r="B231" s="173" t="s">
        <v>24</v>
      </c>
      <c r="G231" s="152"/>
    </row>
    <row r="232" spans="1:7" ht="15" thickBot="1" x14ac:dyDescent="0.35">
      <c r="A232" s="172" t="s">
        <v>1</v>
      </c>
      <c r="B232" s="173" t="s">
        <v>373</v>
      </c>
      <c r="G232" s="152"/>
    </row>
    <row r="233" spans="1:7" ht="15" thickBot="1" x14ac:dyDescent="0.35">
      <c r="G233" s="152"/>
    </row>
    <row r="234" spans="1:7" ht="15" thickBot="1" x14ac:dyDescent="0.35">
      <c r="A234" s="153" t="s">
        <v>31</v>
      </c>
      <c r="B234" s="154"/>
      <c r="C234" s="155" t="s">
        <v>5</v>
      </c>
      <c r="D234" s="155"/>
      <c r="E234" s="154"/>
      <c r="F234" s="154"/>
      <c r="G234" s="156" t="s">
        <v>427</v>
      </c>
    </row>
    <row r="235" spans="1:7" ht="15" thickBot="1" x14ac:dyDescent="0.35">
      <c r="A235" s="157" t="s">
        <v>3</v>
      </c>
      <c r="B235" s="158" t="s">
        <v>429</v>
      </c>
      <c r="C235" s="158" t="s">
        <v>423</v>
      </c>
      <c r="D235" s="159" t="s">
        <v>422</v>
      </c>
      <c r="E235" s="159" t="s">
        <v>424</v>
      </c>
      <c r="F235" s="159" t="s">
        <v>426</v>
      </c>
      <c r="G235" s="160"/>
    </row>
    <row r="236" spans="1:7" ht="15" thickBot="1" x14ac:dyDescent="0.35">
      <c r="A236" s="165" t="s">
        <v>6</v>
      </c>
      <c r="B236" s="166" t="s">
        <v>380</v>
      </c>
      <c r="C236" s="162">
        <v>39719.409999999996</v>
      </c>
      <c r="D236" s="163">
        <v>163000</v>
      </c>
      <c r="E236" s="163">
        <v>21000</v>
      </c>
      <c r="F236" s="163">
        <v>16000</v>
      </c>
      <c r="G236" s="164">
        <v>147000</v>
      </c>
    </row>
    <row r="237" spans="1:7" ht="15" thickBot="1" x14ac:dyDescent="0.35">
      <c r="A237" s="157" t="s">
        <v>431</v>
      </c>
      <c r="B237" s="159"/>
      <c r="C237" s="174">
        <v>39719.409999999996</v>
      </c>
      <c r="D237" s="175">
        <v>163000</v>
      </c>
      <c r="E237" s="175">
        <v>21000</v>
      </c>
      <c r="F237" s="175">
        <v>16000</v>
      </c>
      <c r="G237" s="185">
        <v>147000</v>
      </c>
    </row>
    <row r="238" spans="1:7" ht="15" thickBot="1" x14ac:dyDescent="0.35">
      <c r="A238" s="165" t="s">
        <v>27</v>
      </c>
      <c r="B238" s="166" t="s">
        <v>380</v>
      </c>
      <c r="C238" s="162">
        <v>3892.14</v>
      </c>
      <c r="D238" s="163">
        <v>13000</v>
      </c>
      <c r="E238" s="163">
        <v>3000</v>
      </c>
      <c r="F238" s="163">
        <v>3000</v>
      </c>
      <c r="G238" s="177">
        <v>10000</v>
      </c>
    </row>
    <row r="239" spans="1:7" ht="15" thickBot="1" x14ac:dyDescent="0.35">
      <c r="A239" s="157" t="s">
        <v>432</v>
      </c>
      <c r="B239" s="159"/>
      <c r="C239" s="174">
        <v>3892.14</v>
      </c>
      <c r="D239" s="175">
        <v>13000</v>
      </c>
      <c r="E239" s="175">
        <v>3000</v>
      </c>
      <c r="F239" s="175">
        <v>3000</v>
      </c>
      <c r="G239" s="185">
        <v>10000</v>
      </c>
    </row>
    <row r="240" spans="1:7" ht="15" thickBot="1" x14ac:dyDescent="0.35">
      <c r="A240" s="165" t="s">
        <v>28</v>
      </c>
      <c r="B240" s="166" t="s">
        <v>28</v>
      </c>
      <c r="C240" s="162">
        <v>43611.549999999996</v>
      </c>
      <c r="D240" s="163">
        <v>176000</v>
      </c>
      <c r="E240" s="163">
        <v>24000</v>
      </c>
      <c r="F240" s="163">
        <v>19000</v>
      </c>
      <c r="G240" s="177">
        <v>157000</v>
      </c>
    </row>
    <row r="241" spans="1:7" ht="15" thickBot="1" x14ac:dyDescent="0.35">
      <c r="A241" s="157" t="s">
        <v>433</v>
      </c>
      <c r="B241" s="159"/>
      <c r="C241" s="174">
        <v>43611.549999999996</v>
      </c>
      <c r="D241" s="175">
        <v>176000</v>
      </c>
      <c r="E241" s="175">
        <v>24000</v>
      </c>
      <c r="F241" s="175">
        <v>19000</v>
      </c>
      <c r="G241" s="185">
        <v>157000</v>
      </c>
    </row>
    <row r="242" spans="1:7" ht="15" thickBot="1" x14ac:dyDescent="0.35">
      <c r="A242" s="165" t="s">
        <v>8</v>
      </c>
      <c r="B242" s="166" t="s">
        <v>380</v>
      </c>
      <c r="C242" s="162">
        <v>126</v>
      </c>
      <c r="D242" s="163">
        <v>500</v>
      </c>
      <c r="E242" s="163">
        <v>100</v>
      </c>
      <c r="F242" s="163">
        <v>100</v>
      </c>
      <c r="G242" s="177">
        <v>400</v>
      </c>
    </row>
    <row r="243" spans="1:7" ht="15" thickBot="1" x14ac:dyDescent="0.35">
      <c r="A243" s="157" t="s">
        <v>434</v>
      </c>
      <c r="B243" s="159"/>
      <c r="C243" s="174">
        <v>126</v>
      </c>
      <c r="D243" s="175">
        <v>500</v>
      </c>
      <c r="E243" s="175">
        <v>100</v>
      </c>
      <c r="F243" s="175">
        <v>100</v>
      </c>
      <c r="G243" s="185">
        <v>400</v>
      </c>
    </row>
    <row r="244" spans="1:7" x14ac:dyDescent="0.3">
      <c r="G244" s="152"/>
    </row>
    <row r="245" spans="1:7" ht="15" thickBot="1" x14ac:dyDescent="0.35">
      <c r="G245" s="152"/>
    </row>
    <row r="246" spans="1:7" ht="15" thickBot="1" x14ac:dyDescent="0.35">
      <c r="A246" s="172" t="s">
        <v>0</v>
      </c>
      <c r="B246" s="173" t="s">
        <v>25</v>
      </c>
      <c r="G246" s="152"/>
    </row>
    <row r="247" spans="1:7" ht="15" thickBot="1" x14ac:dyDescent="0.35">
      <c r="A247" s="172" t="s">
        <v>1</v>
      </c>
      <c r="B247" s="173" t="s">
        <v>373</v>
      </c>
      <c r="G247" s="152"/>
    </row>
    <row r="248" spans="1:7" ht="15" thickBot="1" x14ac:dyDescent="0.35">
      <c r="G248" s="152"/>
    </row>
    <row r="249" spans="1:7" ht="15" thickBot="1" x14ac:dyDescent="0.35">
      <c r="A249" s="153" t="s">
        <v>31</v>
      </c>
      <c r="B249" s="154"/>
      <c r="C249" s="155" t="s">
        <v>5</v>
      </c>
      <c r="D249" s="155"/>
      <c r="E249" s="154"/>
      <c r="F249" s="154"/>
      <c r="G249" s="156" t="s">
        <v>427</v>
      </c>
    </row>
    <row r="250" spans="1:7" ht="15" thickBot="1" x14ac:dyDescent="0.35">
      <c r="A250" s="157" t="s">
        <v>3</v>
      </c>
      <c r="B250" s="158" t="s">
        <v>429</v>
      </c>
      <c r="C250" s="158" t="s">
        <v>423</v>
      </c>
      <c r="D250" s="159" t="s">
        <v>422</v>
      </c>
      <c r="E250" s="159" t="s">
        <v>424</v>
      </c>
      <c r="F250" s="159" t="s">
        <v>426</v>
      </c>
      <c r="G250" s="160"/>
    </row>
    <row r="251" spans="1:7" x14ac:dyDescent="0.3">
      <c r="A251" s="161" t="s">
        <v>6</v>
      </c>
      <c r="B251" t="s">
        <v>430</v>
      </c>
      <c r="C251" s="162">
        <v>101620.1</v>
      </c>
      <c r="D251" s="163">
        <v>157000</v>
      </c>
      <c r="E251" s="163">
        <v>105000</v>
      </c>
      <c r="F251" s="163">
        <v>102000</v>
      </c>
      <c r="G251" s="164">
        <v>55000</v>
      </c>
    </row>
    <row r="252" spans="1:7" x14ac:dyDescent="0.3">
      <c r="A252" s="161"/>
      <c r="B252" t="s">
        <v>379</v>
      </c>
      <c r="C252" s="162">
        <v>4372202.29</v>
      </c>
      <c r="D252" s="163">
        <v>4803000</v>
      </c>
      <c r="E252" s="163">
        <v>4918000</v>
      </c>
      <c r="F252" s="163">
        <v>5026000</v>
      </c>
      <c r="G252" s="164">
        <v>-223000</v>
      </c>
    </row>
    <row r="253" spans="1:7" ht="15" thickBot="1" x14ac:dyDescent="0.35">
      <c r="A253" s="165"/>
      <c r="B253" s="166" t="s">
        <v>372</v>
      </c>
      <c r="C253" s="162">
        <v>427866.63</v>
      </c>
      <c r="D253" s="163">
        <v>543000</v>
      </c>
      <c r="E253" s="163">
        <v>705000</v>
      </c>
      <c r="F253" s="163">
        <v>553000</v>
      </c>
      <c r="G253" s="164">
        <v>-10000</v>
      </c>
    </row>
    <row r="254" spans="1:7" ht="15" thickBot="1" x14ac:dyDescent="0.35">
      <c r="A254" s="157" t="s">
        <v>431</v>
      </c>
      <c r="B254" s="159"/>
      <c r="C254" s="174">
        <v>4901689.0199999996</v>
      </c>
      <c r="D254" s="175">
        <v>5503000</v>
      </c>
      <c r="E254" s="175">
        <v>5728000</v>
      </c>
      <c r="F254" s="175">
        <v>5681000</v>
      </c>
      <c r="G254" s="176">
        <v>-178000</v>
      </c>
    </row>
    <row r="255" spans="1:7" x14ac:dyDescent="0.3">
      <c r="A255" s="161" t="s">
        <v>27</v>
      </c>
      <c r="B255" t="s">
        <v>430</v>
      </c>
      <c r="C255" s="162">
        <v>17394.16</v>
      </c>
      <c r="D255" s="163">
        <v>31000</v>
      </c>
      <c r="E255" s="163">
        <v>18000</v>
      </c>
      <c r="F255" s="163">
        <v>18000</v>
      </c>
      <c r="G255" s="164">
        <v>13000</v>
      </c>
    </row>
    <row r="256" spans="1:7" x14ac:dyDescent="0.3">
      <c r="A256" s="161"/>
      <c r="B256" t="s">
        <v>379</v>
      </c>
      <c r="C256" s="162">
        <v>598144.12</v>
      </c>
      <c r="D256" s="163">
        <v>654000</v>
      </c>
      <c r="E256" s="163">
        <v>676000</v>
      </c>
      <c r="F256" s="163">
        <v>679000</v>
      </c>
      <c r="G256" s="164">
        <v>-25000</v>
      </c>
    </row>
    <row r="257" spans="1:7" ht="15" thickBot="1" x14ac:dyDescent="0.35">
      <c r="A257" s="165"/>
      <c r="B257" s="166" t="s">
        <v>372</v>
      </c>
      <c r="C257" s="162">
        <v>35594.509999999995</v>
      </c>
      <c r="D257" s="163">
        <v>46000</v>
      </c>
      <c r="E257" s="163">
        <v>57000</v>
      </c>
      <c r="F257" s="163">
        <v>44000</v>
      </c>
      <c r="G257" s="164">
        <v>2000</v>
      </c>
    </row>
    <row r="258" spans="1:7" ht="15" thickBot="1" x14ac:dyDescent="0.35">
      <c r="A258" s="157" t="s">
        <v>432</v>
      </c>
      <c r="B258" s="159"/>
      <c r="C258" s="174">
        <v>651132.79</v>
      </c>
      <c r="D258" s="175">
        <v>731000</v>
      </c>
      <c r="E258" s="175">
        <v>751000</v>
      </c>
      <c r="F258" s="175">
        <v>741000</v>
      </c>
      <c r="G258" s="176">
        <v>-10000</v>
      </c>
    </row>
    <row r="259" spans="1:7" ht="15" thickBot="1" x14ac:dyDescent="0.35">
      <c r="A259" s="165" t="s">
        <v>28</v>
      </c>
      <c r="B259" s="166" t="s">
        <v>28</v>
      </c>
      <c r="C259" s="162">
        <v>5552821.8099999996</v>
      </c>
      <c r="D259" s="163">
        <v>6234000</v>
      </c>
      <c r="E259" s="163">
        <v>6479000</v>
      </c>
      <c r="F259" s="163">
        <v>6422000</v>
      </c>
      <c r="G259" s="164">
        <v>-188000</v>
      </c>
    </row>
    <row r="260" spans="1:7" ht="15" thickBot="1" x14ac:dyDescent="0.35">
      <c r="A260" s="157" t="s">
        <v>433</v>
      </c>
      <c r="B260" s="159"/>
      <c r="C260" s="174">
        <v>5552821.8099999996</v>
      </c>
      <c r="D260" s="175">
        <v>6234000</v>
      </c>
      <c r="E260" s="175">
        <v>6479000</v>
      </c>
      <c r="F260" s="175">
        <v>6422000</v>
      </c>
      <c r="G260" s="176">
        <v>-188000</v>
      </c>
    </row>
    <row r="261" spans="1:7" x14ac:dyDescent="0.3">
      <c r="A261" s="161" t="s">
        <v>8</v>
      </c>
      <c r="B261" t="s">
        <v>430</v>
      </c>
      <c r="C261" s="162">
        <v>712</v>
      </c>
      <c r="D261" s="163">
        <v>1200</v>
      </c>
      <c r="E261" s="163">
        <v>700</v>
      </c>
      <c r="F261" s="163">
        <v>700</v>
      </c>
      <c r="G261" s="164">
        <v>500</v>
      </c>
    </row>
    <row r="262" spans="1:7" x14ac:dyDescent="0.3">
      <c r="A262" s="161"/>
      <c r="B262" t="s">
        <v>379</v>
      </c>
      <c r="C262" s="162">
        <v>24484</v>
      </c>
      <c r="D262" s="163">
        <v>25700</v>
      </c>
      <c r="E262" s="163">
        <v>26600</v>
      </c>
      <c r="F262" s="163">
        <v>26700</v>
      </c>
      <c r="G262" s="164">
        <v>-1000</v>
      </c>
    </row>
    <row r="263" spans="1:7" ht="15" thickBot="1" x14ac:dyDescent="0.35">
      <c r="A263" s="165"/>
      <c r="B263" s="166" t="s">
        <v>372</v>
      </c>
      <c r="C263" s="162">
        <v>1457</v>
      </c>
      <c r="D263" s="163">
        <v>1800</v>
      </c>
      <c r="E263" s="163">
        <v>2200</v>
      </c>
      <c r="F263" s="163">
        <v>1700</v>
      </c>
      <c r="G263" s="164">
        <v>100</v>
      </c>
    </row>
    <row r="264" spans="1:7" ht="15" thickBot="1" x14ac:dyDescent="0.35">
      <c r="A264" s="157" t="s">
        <v>434</v>
      </c>
      <c r="B264" s="159"/>
      <c r="C264" s="174">
        <v>26653</v>
      </c>
      <c r="D264" s="175">
        <v>28700</v>
      </c>
      <c r="E264" s="175">
        <v>29500</v>
      </c>
      <c r="F264" s="175">
        <v>29100</v>
      </c>
      <c r="G264" s="176">
        <v>-400</v>
      </c>
    </row>
    <row r="266" spans="1:7" ht="15" thickBot="1" x14ac:dyDescent="0.35"/>
    <row r="267" spans="1:7" ht="15" thickBot="1" x14ac:dyDescent="0.35">
      <c r="A267" s="172" t="s">
        <v>0</v>
      </c>
      <c r="B267" s="173" t="s">
        <v>371</v>
      </c>
      <c r="G267" s="152"/>
    </row>
    <row r="268" spans="1:7" ht="15" thickBot="1" x14ac:dyDescent="0.35">
      <c r="A268" s="172" t="s">
        <v>1</v>
      </c>
      <c r="B268" s="173" t="s">
        <v>436</v>
      </c>
      <c r="G268" s="152"/>
    </row>
    <row r="269" spans="1:7" ht="15" thickBot="1" x14ac:dyDescent="0.35">
      <c r="G269" s="152"/>
    </row>
    <row r="270" spans="1:7" ht="15" customHeight="1" thickBot="1" x14ac:dyDescent="0.35">
      <c r="A270" s="153" t="s">
        <v>31</v>
      </c>
      <c r="B270" s="154"/>
      <c r="C270" s="154" t="s">
        <v>5</v>
      </c>
      <c r="D270" s="154"/>
      <c r="E270" s="154"/>
      <c r="F270" s="154"/>
      <c r="G270" s="156" t="s">
        <v>427</v>
      </c>
    </row>
    <row r="271" spans="1:7" ht="15" thickBot="1" x14ac:dyDescent="0.35">
      <c r="A271" s="158" t="s">
        <v>3</v>
      </c>
      <c r="B271" s="158" t="s">
        <v>429</v>
      </c>
      <c r="C271" s="158" t="s">
        <v>423</v>
      </c>
      <c r="D271" s="159" t="s">
        <v>422</v>
      </c>
      <c r="E271" s="159" t="s">
        <v>424</v>
      </c>
      <c r="F271" s="159" t="s">
        <v>426</v>
      </c>
      <c r="G271" s="160"/>
    </row>
    <row r="272" spans="1:7" x14ac:dyDescent="0.3">
      <c r="A272" s="188" t="s">
        <v>6</v>
      </c>
      <c r="B272" s="188" t="s">
        <v>437</v>
      </c>
      <c r="C272" s="162">
        <v>458043.75</v>
      </c>
      <c r="D272" s="163">
        <v>400000</v>
      </c>
      <c r="E272" s="163">
        <v>420000</v>
      </c>
      <c r="F272" s="163">
        <v>153000</v>
      </c>
      <c r="G272" s="164">
        <v>247000</v>
      </c>
    </row>
    <row r="273" spans="1:7" ht="15" thickBot="1" x14ac:dyDescent="0.35">
      <c r="A273" s="170"/>
      <c r="B273" s="170" t="s">
        <v>370</v>
      </c>
      <c r="C273" s="162">
        <v>173207045.09</v>
      </c>
      <c r="D273" s="163">
        <v>176659000</v>
      </c>
      <c r="E273" s="163">
        <v>180437000</v>
      </c>
      <c r="F273" s="163">
        <v>179477000</v>
      </c>
      <c r="G273" s="164">
        <v>-2818000</v>
      </c>
    </row>
    <row r="274" spans="1:7" ht="15" thickBot="1" x14ac:dyDescent="0.35">
      <c r="A274" s="158" t="s">
        <v>431</v>
      </c>
      <c r="B274" s="158"/>
      <c r="C274" s="174">
        <v>173665088.84</v>
      </c>
      <c r="D274" s="175">
        <v>177059000</v>
      </c>
      <c r="E274" s="175">
        <v>180857000</v>
      </c>
      <c r="F274" s="175">
        <v>179630000</v>
      </c>
      <c r="G274" s="176">
        <v>-2571000</v>
      </c>
    </row>
    <row r="275" spans="1:7" ht="15" thickBot="1" x14ac:dyDescent="0.35">
      <c r="A275" s="170" t="s">
        <v>27</v>
      </c>
      <c r="B275" s="170" t="s">
        <v>370</v>
      </c>
      <c r="C275" s="162">
        <v>11091000</v>
      </c>
      <c r="D275" s="163">
        <v>11471000</v>
      </c>
      <c r="E275" s="163">
        <v>11471000</v>
      </c>
      <c r="F275" s="163">
        <v>11471000</v>
      </c>
      <c r="G275" s="164">
        <v>0</v>
      </c>
    </row>
    <row r="276" spans="1:7" ht="15" thickBot="1" x14ac:dyDescent="0.35">
      <c r="A276" s="158" t="s">
        <v>432</v>
      </c>
      <c r="B276" s="158"/>
      <c r="C276" s="174">
        <v>11091000</v>
      </c>
      <c r="D276" s="175">
        <v>11471000</v>
      </c>
      <c r="E276" s="175">
        <v>11471000</v>
      </c>
      <c r="F276" s="175">
        <v>11471000</v>
      </c>
      <c r="G276" s="189">
        <v>0</v>
      </c>
    </row>
    <row r="277" spans="1:7" ht="15" thickBot="1" x14ac:dyDescent="0.35">
      <c r="A277" s="170" t="s">
        <v>28</v>
      </c>
      <c r="B277" s="170" t="s">
        <v>28</v>
      </c>
      <c r="C277" s="162">
        <v>184756088.84</v>
      </c>
      <c r="D277" s="163">
        <v>188530000</v>
      </c>
      <c r="E277" s="163">
        <v>192328000</v>
      </c>
      <c r="F277" s="163">
        <v>191101000</v>
      </c>
      <c r="G277" s="164">
        <v>-2571000</v>
      </c>
    </row>
    <row r="278" spans="1:7" ht="15" thickBot="1" x14ac:dyDescent="0.35">
      <c r="A278" s="158" t="s">
        <v>433</v>
      </c>
      <c r="B278" s="158"/>
      <c r="C278" s="174">
        <v>184756088.84</v>
      </c>
      <c r="D278" s="175">
        <v>188530000</v>
      </c>
      <c r="E278" s="175">
        <v>192328000</v>
      </c>
      <c r="F278" s="175">
        <v>191101000</v>
      </c>
      <c r="G278" s="176">
        <v>-2571000</v>
      </c>
    </row>
    <row r="279" spans="1:7" ht="15" thickBot="1" x14ac:dyDescent="0.35">
      <c r="A279" s="170" t="s">
        <v>8</v>
      </c>
      <c r="B279" s="170" t="s">
        <v>370</v>
      </c>
      <c r="C279" s="162">
        <v>421415</v>
      </c>
      <c r="D279" s="163">
        <v>430000</v>
      </c>
      <c r="E279" s="163">
        <v>423500</v>
      </c>
      <c r="F279" s="163">
        <v>420000</v>
      </c>
      <c r="G279" s="164">
        <v>10000</v>
      </c>
    </row>
    <row r="280" spans="1:7" ht="15" thickBot="1" x14ac:dyDescent="0.35">
      <c r="A280" s="158" t="s">
        <v>434</v>
      </c>
      <c r="B280" s="158"/>
      <c r="C280" s="174">
        <v>421415</v>
      </c>
      <c r="D280" s="175">
        <v>430000</v>
      </c>
      <c r="E280" s="175">
        <v>423500</v>
      </c>
      <c r="F280" s="175">
        <v>420000</v>
      </c>
      <c r="G280" s="176">
        <v>10000</v>
      </c>
    </row>
  </sheetData>
  <mergeCells count="13">
    <mergeCell ref="G270:G271"/>
    <mergeCell ref="G136:G137"/>
    <mergeCell ref="G162:G163"/>
    <mergeCell ref="G180:G181"/>
    <mergeCell ref="G207:G208"/>
    <mergeCell ref="G234:G235"/>
    <mergeCell ref="G249:G250"/>
    <mergeCell ref="G4:G5"/>
    <mergeCell ref="G28:G29"/>
    <mergeCell ref="G49:G50"/>
    <mergeCell ref="G70:G71"/>
    <mergeCell ref="G85:G86"/>
    <mergeCell ref="G109:G1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863CE-BE7D-4F64-A8CB-BD39EA50BCAC}">
  <dimension ref="B4:G172"/>
  <sheetViews>
    <sheetView workbookViewId="0">
      <selection activeCell="B4" sqref="B4:G172"/>
    </sheetView>
  </sheetViews>
  <sheetFormatPr defaultRowHeight="14.4" x14ac:dyDescent="0.3"/>
  <cols>
    <col min="2" max="2" width="17.44140625" bestFit="1" customWidth="1"/>
    <col min="3" max="3" width="13.33203125" bestFit="1" customWidth="1"/>
    <col min="4" max="4" width="12.44140625" customWidth="1"/>
    <col min="5" max="5" width="14.109375" bestFit="1" customWidth="1"/>
    <col min="6" max="6" width="10.109375" bestFit="1" customWidth="1"/>
  </cols>
  <sheetData>
    <row r="4" spans="2:6" x14ac:dyDescent="0.3">
      <c r="B4" s="35" t="s">
        <v>41</v>
      </c>
      <c r="C4" s="4"/>
      <c r="D4" s="107">
        <v>0.1</v>
      </c>
      <c r="E4" s="4"/>
      <c r="F4" s="4"/>
    </row>
    <row r="5" spans="2:6" x14ac:dyDescent="0.3">
      <c r="B5" s="5" t="s">
        <v>40</v>
      </c>
      <c r="C5" s="5" t="s">
        <v>407</v>
      </c>
      <c r="D5" s="5" t="s">
        <v>408</v>
      </c>
      <c r="E5" s="44" t="s">
        <v>409</v>
      </c>
      <c r="F5" s="4"/>
    </row>
    <row r="6" spans="2:6" x14ac:dyDescent="0.3">
      <c r="B6" s="4" t="s">
        <v>46</v>
      </c>
      <c r="C6" s="7">
        <v>11530</v>
      </c>
      <c r="D6" s="7">
        <v>1153</v>
      </c>
      <c r="E6" s="7">
        <v>12700</v>
      </c>
      <c r="F6" s="4"/>
    </row>
    <row r="7" spans="2:6" x14ac:dyDescent="0.3">
      <c r="B7" s="4" t="s">
        <v>47</v>
      </c>
      <c r="C7" s="7">
        <v>17520</v>
      </c>
      <c r="D7" s="7">
        <v>1752</v>
      </c>
      <c r="E7" s="7">
        <v>19300</v>
      </c>
      <c r="F7" s="4"/>
    </row>
    <row r="8" spans="2:6" x14ac:dyDescent="0.3">
      <c r="B8" s="4" t="s">
        <v>48</v>
      </c>
      <c r="C8" s="7">
        <v>0</v>
      </c>
      <c r="D8" s="7">
        <v>0</v>
      </c>
      <c r="E8" s="7">
        <v>0</v>
      </c>
      <c r="F8" s="4"/>
    </row>
    <row r="9" spans="2:6" x14ac:dyDescent="0.3">
      <c r="B9" s="4" t="s">
        <v>49</v>
      </c>
      <c r="C9" s="7">
        <v>1660</v>
      </c>
      <c r="D9" s="7">
        <v>166</v>
      </c>
      <c r="E9" s="7">
        <v>1800</v>
      </c>
      <c r="F9" s="4"/>
    </row>
    <row r="10" spans="2:6" x14ac:dyDescent="0.3">
      <c r="B10" s="4" t="s">
        <v>50</v>
      </c>
      <c r="C10" s="7">
        <v>7530</v>
      </c>
      <c r="D10" s="7">
        <v>753</v>
      </c>
      <c r="E10" s="7">
        <v>8300</v>
      </c>
      <c r="F10" s="4"/>
    </row>
    <row r="11" spans="2:6" x14ac:dyDescent="0.3">
      <c r="B11" s="4" t="s">
        <v>51</v>
      </c>
      <c r="C11" s="7">
        <v>4340</v>
      </c>
      <c r="D11" s="7">
        <v>434</v>
      </c>
      <c r="E11" s="7">
        <v>4800</v>
      </c>
      <c r="F11" s="4"/>
    </row>
    <row r="12" spans="2:6" x14ac:dyDescent="0.3">
      <c r="B12" s="4" t="s">
        <v>52</v>
      </c>
      <c r="C12" s="7">
        <v>6220</v>
      </c>
      <c r="D12" s="7">
        <v>622</v>
      </c>
      <c r="E12" s="7">
        <v>6800</v>
      </c>
      <c r="F12" s="4"/>
    </row>
    <row r="13" spans="2:6" x14ac:dyDescent="0.3">
      <c r="B13" s="4" t="s">
        <v>53</v>
      </c>
      <c r="C13" s="7">
        <v>12210</v>
      </c>
      <c r="D13" s="7">
        <v>1221</v>
      </c>
      <c r="E13" s="7">
        <v>13400</v>
      </c>
      <c r="F13" s="4"/>
    </row>
    <row r="14" spans="2:6" x14ac:dyDescent="0.3">
      <c r="B14" s="4" t="s">
        <v>54</v>
      </c>
      <c r="C14" s="7">
        <v>1740</v>
      </c>
      <c r="D14" s="7">
        <v>174</v>
      </c>
      <c r="E14" s="7">
        <v>1900</v>
      </c>
      <c r="F14" s="4"/>
    </row>
    <row r="15" spans="2:6" x14ac:dyDescent="0.3">
      <c r="B15" s="4" t="s">
        <v>55</v>
      </c>
      <c r="C15" s="7">
        <v>9010</v>
      </c>
      <c r="D15" s="7">
        <v>901</v>
      </c>
      <c r="E15" s="7">
        <v>9900</v>
      </c>
      <c r="F15" s="4"/>
    </row>
    <row r="16" spans="2:6" x14ac:dyDescent="0.3">
      <c r="B16" s="4" t="s">
        <v>56</v>
      </c>
      <c r="C16" s="7">
        <v>10290</v>
      </c>
      <c r="D16" s="7">
        <v>1029</v>
      </c>
      <c r="E16" s="7">
        <v>11300</v>
      </c>
      <c r="F16" s="4"/>
    </row>
    <row r="17" spans="2:6" x14ac:dyDescent="0.3">
      <c r="B17" s="4" t="s">
        <v>57</v>
      </c>
      <c r="C17" s="7">
        <v>0</v>
      </c>
      <c r="D17" s="7">
        <v>0</v>
      </c>
      <c r="E17" s="7">
        <v>0</v>
      </c>
      <c r="F17" s="4"/>
    </row>
    <row r="18" spans="2:6" x14ac:dyDescent="0.3">
      <c r="B18" s="4" t="s">
        <v>58</v>
      </c>
      <c r="C18" s="7">
        <v>7410</v>
      </c>
      <c r="D18" s="7">
        <v>741</v>
      </c>
      <c r="E18" s="7">
        <v>8200</v>
      </c>
      <c r="F18" s="4"/>
    </row>
    <row r="19" spans="2:6" x14ac:dyDescent="0.3">
      <c r="B19" s="4" t="s">
        <v>59</v>
      </c>
      <c r="C19" s="7">
        <v>19920</v>
      </c>
      <c r="D19" s="7">
        <v>1992</v>
      </c>
      <c r="E19" s="7">
        <v>21900</v>
      </c>
      <c r="F19" s="4"/>
    </row>
    <row r="20" spans="2:6" x14ac:dyDescent="0.3">
      <c r="B20" s="4" t="s">
        <v>60</v>
      </c>
      <c r="C20" s="7">
        <v>1260</v>
      </c>
      <c r="D20" s="7">
        <v>126</v>
      </c>
      <c r="E20" s="7">
        <v>1400</v>
      </c>
      <c r="F20" s="4"/>
    </row>
    <row r="21" spans="2:6" x14ac:dyDescent="0.3">
      <c r="B21" s="4" t="s">
        <v>61</v>
      </c>
      <c r="C21" s="7">
        <v>2080</v>
      </c>
      <c r="D21" s="7">
        <v>208</v>
      </c>
      <c r="E21" s="7">
        <v>2300</v>
      </c>
      <c r="F21" s="4"/>
    </row>
    <row r="22" spans="2:6" x14ac:dyDescent="0.3">
      <c r="B22" s="4" t="s">
        <v>62</v>
      </c>
      <c r="C22" s="7">
        <v>16440</v>
      </c>
      <c r="D22" s="7">
        <v>1644</v>
      </c>
      <c r="E22" s="7">
        <v>18100</v>
      </c>
      <c r="F22" s="4"/>
    </row>
    <row r="23" spans="2:6" x14ac:dyDescent="0.3">
      <c r="B23" s="4" t="s">
        <v>63</v>
      </c>
      <c r="C23" s="7">
        <v>2750</v>
      </c>
      <c r="D23" s="7">
        <v>275</v>
      </c>
      <c r="E23" s="7">
        <v>3000</v>
      </c>
      <c r="F23" s="4"/>
    </row>
    <row r="24" spans="2:6" x14ac:dyDescent="0.3">
      <c r="B24" s="4" t="s">
        <v>130</v>
      </c>
      <c r="C24" s="7">
        <v>8880</v>
      </c>
      <c r="D24" s="7">
        <v>888</v>
      </c>
      <c r="E24" s="7">
        <v>9800</v>
      </c>
      <c r="F24" s="4"/>
    </row>
    <row r="25" spans="2:6" ht="15" thickBot="1" x14ac:dyDescent="0.35">
      <c r="B25" s="108"/>
      <c r="C25" s="109">
        <v>140790</v>
      </c>
      <c r="D25" s="109">
        <v>14079</v>
      </c>
      <c r="E25" s="109">
        <v>154900</v>
      </c>
      <c r="F25" s="4"/>
    </row>
    <row r="26" spans="2:6" x14ac:dyDescent="0.3">
      <c r="B26" s="4"/>
      <c r="C26" s="4"/>
      <c r="D26" s="4"/>
      <c r="E26" s="4"/>
      <c r="F26" s="4"/>
    </row>
    <row r="27" spans="2:6" x14ac:dyDescent="0.3">
      <c r="B27" s="4"/>
      <c r="C27" s="4"/>
      <c r="D27" s="4"/>
      <c r="E27" s="4"/>
      <c r="F27" s="4"/>
    </row>
    <row r="28" spans="2:6" x14ac:dyDescent="0.3">
      <c r="B28" s="35" t="s">
        <v>410</v>
      </c>
      <c r="C28" s="4"/>
      <c r="D28" s="110">
        <v>2.1505376344086002E-2</v>
      </c>
      <c r="E28" s="4"/>
      <c r="F28" s="4"/>
    </row>
    <row r="29" spans="2:6" x14ac:dyDescent="0.3">
      <c r="B29" s="5" t="s">
        <v>40</v>
      </c>
      <c r="C29" s="5" t="s">
        <v>411</v>
      </c>
      <c r="D29" s="5" t="s">
        <v>412</v>
      </c>
      <c r="E29" s="5" t="s">
        <v>413</v>
      </c>
      <c r="F29" s="4"/>
    </row>
    <row r="30" spans="2:6" x14ac:dyDescent="0.3">
      <c r="B30" s="4" t="s">
        <v>46</v>
      </c>
      <c r="C30" s="7">
        <v>107.45959322033899</v>
      </c>
      <c r="D30" s="7">
        <v>2.3109589939857824</v>
      </c>
      <c r="E30" s="7">
        <v>109.77055221432477</v>
      </c>
      <c r="F30" s="4"/>
    </row>
    <row r="31" spans="2:6" x14ac:dyDescent="0.3">
      <c r="B31" s="4" t="s">
        <v>47</v>
      </c>
      <c r="C31" s="7">
        <v>151.96453274466518</v>
      </c>
      <c r="D31" s="7">
        <v>3.2680544676272052</v>
      </c>
      <c r="E31" s="7">
        <v>155.23258721229237</v>
      </c>
      <c r="F31" s="4"/>
    </row>
    <row r="32" spans="2:6" x14ac:dyDescent="0.3">
      <c r="B32" s="4" t="s">
        <v>48</v>
      </c>
      <c r="C32" s="7">
        <v>0</v>
      </c>
      <c r="D32" s="7"/>
      <c r="E32" s="7"/>
      <c r="F32" s="4"/>
    </row>
    <row r="33" spans="2:6" x14ac:dyDescent="0.3">
      <c r="B33" s="4" t="s">
        <v>49</v>
      </c>
      <c r="C33" s="7">
        <v>199.71868852459016</v>
      </c>
      <c r="D33" s="7">
        <v>4.295025559668602</v>
      </c>
      <c r="E33" s="7">
        <v>204.01371408425877</v>
      </c>
      <c r="F33" s="4"/>
    </row>
    <row r="34" spans="2:6" x14ac:dyDescent="0.3">
      <c r="B34" s="4" t="s">
        <v>50</v>
      </c>
      <c r="C34" s="7">
        <v>153.57110918544197</v>
      </c>
      <c r="D34" s="7">
        <v>3.3026044986116525</v>
      </c>
      <c r="E34" s="7">
        <v>156.87371368405363</v>
      </c>
      <c r="F34" s="4"/>
    </row>
    <row r="35" spans="2:6" x14ac:dyDescent="0.3">
      <c r="B35" s="4" t="s">
        <v>51</v>
      </c>
      <c r="C35" s="7">
        <v>108.96773809523812</v>
      </c>
      <c r="D35" s="7">
        <v>2.343392217101893</v>
      </c>
      <c r="E35" s="7">
        <v>111.31113031234001</v>
      </c>
      <c r="F35" s="4"/>
    </row>
    <row r="36" spans="2:6" x14ac:dyDescent="0.3">
      <c r="B36" s="4" t="s">
        <v>52</v>
      </c>
      <c r="C36" s="7">
        <v>188.16449101796402</v>
      </c>
      <c r="D36" s="7">
        <v>4.046548193934707</v>
      </c>
      <c r="E36" s="7">
        <v>192.21103921189874</v>
      </c>
      <c r="F36" s="4"/>
    </row>
    <row r="37" spans="2:6" x14ac:dyDescent="0.3">
      <c r="B37" s="4" t="s">
        <v>53</v>
      </c>
      <c r="C37" s="7">
        <v>142.73248440748443</v>
      </c>
      <c r="D37" s="7">
        <v>3.06951579370934</v>
      </c>
      <c r="E37" s="7">
        <v>145.80200020119378</v>
      </c>
      <c r="F37" s="4"/>
    </row>
    <row r="38" spans="2:6" x14ac:dyDescent="0.3">
      <c r="B38" s="4" t="s">
        <v>54</v>
      </c>
      <c r="C38" s="7">
        <v>138.56644927536232</v>
      </c>
      <c r="D38" s="7">
        <v>2.9799236403303699</v>
      </c>
      <c r="E38" s="7">
        <v>141.5463729156927</v>
      </c>
      <c r="F38" s="4"/>
    </row>
    <row r="39" spans="2:6" x14ac:dyDescent="0.3">
      <c r="B39" s="4" t="s">
        <v>55</v>
      </c>
      <c r="C39" s="7">
        <v>163.5979213483146</v>
      </c>
      <c r="D39" s="7">
        <v>3.5182348677056874</v>
      </c>
      <c r="E39" s="7">
        <v>167.1161562160203</v>
      </c>
      <c r="F39" s="4"/>
    </row>
    <row r="40" spans="2:6" x14ac:dyDescent="0.3">
      <c r="B40" s="4" t="s">
        <v>56</v>
      </c>
      <c r="C40" s="7">
        <v>166.59665024630544</v>
      </c>
      <c r="D40" s="7">
        <v>3.5827236612108666</v>
      </c>
      <c r="E40" s="7">
        <v>170.17937390751632</v>
      </c>
      <c r="F40" s="4"/>
    </row>
    <row r="41" spans="2:6" x14ac:dyDescent="0.3">
      <c r="B41" s="4" t="s">
        <v>57</v>
      </c>
      <c r="C41" s="7">
        <v>0</v>
      </c>
      <c r="D41" s="7"/>
      <c r="E41" s="7"/>
      <c r="F41" s="4"/>
    </row>
    <row r="42" spans="2:6" x14ac:dyDescent="0.3">
      <c r="B42" s="4" t="s">
        <v>58</v>
      </c>
      <c r="C42" s="7">
        <v>140.52660142348756</v>
      </c>
      <c r="D42" s="7">
        <v>3.0220774499674716</v>
      </c>
      <c r="E42" s="7">
        <v>143.54867887345503</v>
      </c>
      <c r="F42" s="4"/>
    </row>
    <row r="43" spans="2:6" x14ac:dyDescent="0.3">
      <c r="B43" s="4" t="s">
        <v>59</v>
      </c>
      <c r="C43" s="7">
        <v>128.56543714103381</v>
      </c>
      <c r="D43" s="7">
        <v>2.7648481105598646</v>
      </c>
      <c r="E43" s="7">
        <v>131.33028525159366</v>
      </c>
      <c r="F43" s="4"/>
    </row>
    <row r="44" spans="2:6" x14ac:dyDescent="0.3">
      <c r="B44" s="4" t="s">
        <v>60</v>
      </c>
      <c r="C44" s="7">
        <v>148.25722772277229</v>
      </c>
      <c r="D44" s="7">
        <v>3.1883274779090787</v>
      </c>
      <c r="E44" s="7">
        <v>151.44555520068135</v>
      </c>
      <c r="F44" s="4"/>
    </row>
    <row r="45" spans="2:6" x14ac:dyDescent="0.3">
      <c r="B45" s="4" t="s">
        <v>61</v>
      </c>
      <c r="C45" s="7">
        <v>138.75056250000003</v>
      </c>
      <c r="D45" s="7">
        <v>2.9838830645161272</v>
      </c>
      <c r="E45" s="7">
        <v>141.73444556451616</v>
      </c>
      <c r="F45" s="4"/>
    </row>
    <row r="46" spans="2:6" x14ac:dyDescent="0.3">
      <c r="B46" s="4" t="s">
        <v>62</v>
      </c>
      <c r="C46" s="7">
        <v>178.8271294851794</v>
      </c>
      <c r="D46" s="7">
        <v>3.8457447201113815</v>
      </c>
      <c r="E46" s="7">
        <v>182.67287420529078</v>
      </c>
      <c r="F46" s="4"/>
    </row>
    <row r="47" spans="2:6" x14ac:dyDescent="0.3">
      <c r="B47" s="4" t="s">
        <v>63</v>
      </c>
      <c r="C47" s="7">
        <v>157.47975961538461</v>
      </c>
      <c r="D47" s="7">
        <v>3.3866614971050422</v>
      </c>
      <c r="E47" s="7">
        <v>160.86642111248966</v>
      </c>
      <c r="F47" s="4"/>
    </row>
    <row r="48" spans="2:6" x14ac:dyDescent="0.3">
      <c r="B48" s="4" t="s">
        <v>130</v>
      </c>
      <c r="C48" s="7">
        <v>107.67873038516407</v>
      </c>
      <c r="D48" s="7">
        <v>2.315671621186322</v>
      </c>
      <c r="E48" s="7">
        <v>109.9944020063504</v>
      </c>
      <c r="F48" s="4"/>
    </row>
    <row r="49" spans="2:6" ht="15" thickBot="1" x14ac:dyDescent="0.35">
      <c r="B49" s="108"/>
      <c r="C49" s="109">
        <v>2521.4251063387269</v>
      </c>
      <c r="D49" s="109">
        <v>54.224195835241389</v>
      </c>
      <c r="E49" s="109">
        <v>2575.6493021739689</v>
      </c>
      <c r="F49" s="4"/>
    </row>
    <row r="50" spans="2:6" x14ac:dyDescent="0.3">
      <c r="B50" s="4"/>
      <c r="C50" s="4"/>
      <c r="D50" s="4"/>
      <c r="E50" s="4"/>
      <c r="F50" s="4"/>
    </row>
    <row r="51" spans="2:6" x14ac:dyDescent="0.3">
      <c r="B51" s="4"/>
      <c r="C51" s="4"/>
      <c r="D51" s="4"/>
      <c r="E51" s="4"/>
      <c r="F51" s="4"/>
    </row>
    <row r="52" spans="2:6" x14ac:dyDescent="0.3">
      <c r="B52" s="35" t="s">
        <v>45</v>
      </c>
      <c r="C52" s="4"/>
      <c r="D52" s="110"/>
      <c r="E52" s="4"/>
      <c r="F52" s="4"/>
    </row>
    <row r="53" spans="2:6" x14ac:dyDescent="0.3">
      <c r="B53" s="5" t="s">
        <v>40</v>
      </c>
      <c r="C53" s="5" t="s">
        <v>414</v>
      </c>
      <c r="D53" s="5" t="s">
        <v>415</v>
      </c>
      <c r="E53" s="5" t="s">
        <v>416</v>
      </c>
      <c r="F53" s="4"/>
    </row>
    <row r="54" spans="2:6" x14ac:dyDescent="0.3">
      <c r="B54" s="4" t="s">
        <v>46</v>
      </c>
      <c r="C54" s="7">
        <v>1224000</v>
      </c>
      <c r="D54" s="7">
        <v>170000</v>
      </c>
      <c r="E54" s="7">
        <v>1394000</v>
      </c>
      <c r="F54" s="4"/>
    </row>
    <row r="55" spans="2:6" x14ac:dyDescent="0.3">
      <c r="B55" s="4" t="s">
        <v>47</v>
      </c>
      <c r="C55" s="7">
        <v>2618000</v>
      </c>
      <c r="D55" s="7">
        <v>378000</v>
      </c>
      <c r="E55" s="7">
        <v>2996000</v>
      </c>
      <c r="F55" s="4"/>
    </row>
    <row r="56" spans="2:6" x14ac:dyDescent="0.3">
      <c r="B56" s="4" t="s">
        <v>48</v>
      </c>
      <c r="C56" s="7">
        <v>0</v>
      </c>
      <c r="D56" s="7">
        <v>0</v>
      </c>
      <c r="E56" s="7">
        <v>0</v>
      </c>
      <c r="F56" s="4"/>
    </row>
    <row r="57" spans="2:6" x14ac:dyDescent="0.3">
      <c r="B57" s="4" t="s">
        <v>49</v>
      </c>
      <c r="C57" s="7">
        <v>320000</v>
      </c>
      <c r="D57" s="7">
        <v>47000</v>
      </c>
      <c r="E57" s="7">
        <v>367000</v>
      </c>
      <c r="F57" s="4"/>
    </row>
    <row r="58" spans="2:6" x14ac:dyDescent="0.3">
      <c r="B58" s="4" t="s">
        <v>50</v>
      </c>
      <c r="C58" s="7">
        <v>1140000</v>
      </c>
      <c r="D58" s="7">
        <v>162000</v>
      </c>
      <c r="E58" s="7">
        <v>1302000</v>
      </c>
      <c r="F58" s="4"/>
    </row>
    <row r="59" spans="2:6" x14ac:dyDescent="0.3">
      <c r="B59" s="4" t="s">
        <v>51</v>
      </c>
      <c r="C59" s="7">
        <v>458000</v>
      </c>
      <c r="D59" s="7">
        <v>76000</v>
      </c>
      <c r="E59" s="7">
        <v>534000</v>
      </c>
      <c r="F59" s="4"/>
    </row>
    <row r="60" spans="2:6" x14ac:dyDescent="0.3">
      <c r="B60" s="4" t="s">
        <v>52</v>
      </c>
      <c r="C60" s="7">
        <v>1142000</v>
      </c>
      <c r="D60" s="7">
        <v>165000</v>
      </c>
      <c r="E60" s="7">
        <v>1307000</v>
      </c>
      <c r="F60" s="4"/>
    </row>
    <row r="61" spans="2:6" x14ac:dyDescent="0.3">
      <c r="B61" s="4" t="s">
        <v>53</v>
      </c>
      <c r="C61" s="7">
        <v>1685000</v>
      </c>
      <c r="D61" s="7">
        <v>269000</v>
      </c>
      <c r="E61" s="7">
        <v>1954000</v>
      </c>
      <c r="F61" s="4"/>
    </row>
    <row r="62" spans="2:6" x14ac:dyDescent="0.3">
      <c r="B62" s="4" t="s">
        <v>54</v>
      </c>
      <c r="C62" s="7">
        <v>235000</v>
      </c>
      <c r="D62" s="7">
        <v>34000</v>
      </c>
      <c r="E62" s="7">
        <v>269000</v>
      </c>
      <c r="F62" s="4"/>
    </row>
    <row r="63" spans="2:6" x14ac:dyDescent="0.3">
      <c r="B63" s="4" t="s">
        <v>55</v>
      </c>
      <c r="C63" s="7">
        <v>1417000</v>
      </c>
      <c r="D63" s="7">
        <v>237000</v>
      </c>
      <c r="E63" s="7">
        <v>1654000</v>
      </c>
      <c r="F63" s="4"/>
    </row>
    <row r="64" spans="2:6" x14ac:dyDescent="0.3">
      <c r="B64" s="4" t="s">
        <v>56</v>
      </c>
      <c r="C64" s="7">
        <v>1642000</v>
      </c>
      <c r="D64" s="7">
        <v>281000</v>
      </c>
      <c r="E64" s="7">
        <v>1923000</v>
      </c>
      <c r="F64" s="4"/>
    </row>
    <row r="65" spans="2:6" x14ac:dyDescent="0.3">
      <c r="B65" s="4" t="s">
        <v>57</v>
      </c>
      <c r="C65" s="7">
        <v>0</v>
      </c>
      <c r="D65" s="7">
        <v>0</v>
      </c>
      <c r="E65" s="7">
        <v>0</v>
      </c>
      <c r="F65" s="4"/>
    </row>
    <row r="66" spans="2:6" x14ac:dyDescent="0.3">
      <c r="B66" s="4" t="s">
        <v>58</v>
      </c>
      <c r="C66" s="7">
        <v>1022000</v>
      </c>
      <c r="D66" s="7">
        <v>155000</v>
      </c>
      <c r="E66" s="7">
        <v>1177000</v>
      </c>
      <c r="F66" s="4"/>
    </row>
    <row r="67" spans="2:6" x14ac:dyDescent="0.3">
      <c r="B67" s="4" t="s">
        <v>59</v>
      </c>
      <c r="C67" s="7">
        <v>2508000</v>
      </c>
      <c r="D67" s="7">
        <v>368000</v>
      </c>
      <c r="E67" s="7">
        <v>2876000</v>
      </c>
      <c r="F67" s="4"/>
    </row>
    <row r="68" spans="2:6" x14ac:dyDescent="0.3">
      <c r="B68" s="4" t="s">
        <v>60</v>
      </c>
      <c r="C68" s="7">
        <v>177000</v>
      </c>
      <c r="D68" s="7">
        <v>35000</v>
      </c>
      <c r="E68" s="7">
        <v>212000</v>
      </c>
      <c r="F68" s="4"/>
    </row>
    <row r="69" spans="2:6" x14ac:dyDescent="0.3">
      <c r="B69" s="4" t="s">
        <v>61</v>
      </c>
      <c r="C69" s="7">
        <v>278000</v>
      </c>
      <c r="D69" s="7">
        <v>48000</v>
      </c>
      <c r="E69" s="7">
        <v>326000</v>
      </c>
      <c r="F69" s="4"/>
    </row>
    <row r="70" spans="2:6" x14ac:dyDescent="0.3">
      <c r="B70" s="4" t="s">
        <v>62</v>
      </c>
      <c r="C70" s="7">
        <v>2842000</v>
      </c>
      <c r="D70" s="7">
        <v>464000</v>
      </c>
      <c r="E70" s="7">
        <v>3306000</v>
      </c>
      <c r="F70" s="4"/>
    </row>
    <row r="71" spans="2:6" x14ac:dyDescent="0.3">
      <c r="B71" s="4" t="s">
        <v>63</v>
      </c>
      <c r="C71" s="7">
        <v>413000</v>
      </c>
      <c r="D71" s="7">
        <v>70000</v>
      </c>
      <c r="E71" s="7">
        <v>483000</v>
      </c>
      <c r="F71" s="4"/>
    </row>
    <row r="72" spans="2:6" x14ac:dyDescent="0.3">
      <c r="B72" s="4" t="s">
        <v>130</v>
      </c>
      <c r="C72" s="7">
        <v>929000</v>
      </c>
      <c r="D72" s="7">
        <v>149000</v>
      </c>
      <c r="E72" s="7">
        <v>1078000</v>
      </c>
      <c r="F72" s="4"/>
    </row>
    <row r="73" spans="2:6" ht="15" thickBot="1" x14ac:dyDescent="0.35">
      <c r="B73" s="108"/>
      <c r="C73" s="109">
        <v>20050000</v>
      </c>
      <c r="D73" s="109">
        <v>3108000</v>
      </c>
      <c r="E73" s="109">
        <v>23158000</v>
      </c>
      <c r="F73" s="4"/>
    </row>
    <row r="74" spans="2:6" x14ac:dyDescent="0.3">
      <c r="B74" s="4"/>
      <c r="C74" s="4"/>
      <c r="D74" s="4"/>
      <c r="E74" s="4"/>
      <c r="F74" s="4"/>
    </row>
    <row r="75" spans="2:6" x14ac:dyDescent="0.3">
      <c r="B75" s="4"/>
      <c r="C75" s="4"/>
      <c r="D75" s="4"/>
      <c r="E75" s="4"/>
      <c r="F75" s="4"/>
    </row>
    <row r="76" spans="2:6" x14ac:dyDescent="0.3">
      <c r="B76" s="35" t="s">
        <v>417</v>
      </c>
      <c r="C76" s="4"/>
      <c r="D76" s="110"/>
      <c r="E76" s="4"/>
      <c r="F76" s="4"/>
    </row>
    <row r="77" spans="2:6" x14ac:dyDescent="0.3">
      <c r="B77" s="5" t="s">
        <v>40</v>
      </c>
      <c r="C77" s="5" t="s">
        <v>411</v>
      </c>
      <c r="D77" s="5" t="s">
        <v>418</v>
      </c>
      <c r="E77" s="5" t="s">
        <v>419</v>
      </c>
      <c r="F77" s="4"/>
    </row>
    <row r="78" spans="2:6" x14ac:dyDescent="0.3">
      <c r="B78" s="4" t="s">
        <v>46</v>
      </c>
      <c r="C78" s="7">
        <v>52.038161318300084</v>
      </c>
      <c r="D78" s="7"/>
      <c r="E78" s="7">
        <v>661000</v>
      </c>
      <c r="F78" s="4"/>
    </row>
    <row r="79" spans="2:6" x14ac:dyDescent="0.3">
      <c r="B79" s="4" t="s">
        <v>47</v>
      </c>
      <c r="C79" s="7">
        <v>55.251141552511413</v>
      </c>
      <c r="D79" s="7"/>
      <c r="E79" s="7">
        <v>1066000</v>
      </c>
      <c r="F79" s="4"/>
    </row>
    <row r="80" spans="2:6" x14ac:dyDescent="0.3">
      <c r="B80" s="4" t="s">
        <v>48</v>
      </c>
      <c r="C80" s="7">
        <v>0</v>
      </c>
      <c r="D80" s="7"/>
      <c r="E80" s="7">
        <v>0</v>
      </c>
      <c r="F80" s="4"/>
    </row>
    <row r="81" spans="2:6" x14ac:dyDescent="0.3">
      <c r="B81" s="4" t="s">
        <v>49</v>
      </c>
      <c r="C81" s="7">
        <v>54.819277108433738</v>
      </c>
      <c r="D81" s="7"/>
      <c r="E81" s="7">
        <v>99000</v>
      </c>
      <c r="F81" s="4"/>
    </row>
    <row r="82" spans="2:6" x14ac:dyDescent="0.3">
      <c r="B82" s="4" t="s">
        <v>50</v>
      </c>
      <c r="C82" s="7">
        <v>50.199203187250994</v>
      </c>
      <c r="D82" s="7"/>
      <c r="E82" s="7">
        <v>417000</v>
      </c>
      <c r="F82" s="4"/>
    </row>
    <row r="83" spans="2:6" x14ac:dyDescent="0.3">
      <c r="B83" s="4" t="s">
        <v>51</v>
      </c>
      <c r="C83" s="7">
        <v>65.437788018433181</v>
      </c>
      <c r="D83" s="7"/>
      <c r="E83" s="7">
        <v>314000</v>
      </c>
      <c r="F83" s="4"/>
    </row>
    <row r="84" spans="2:6" x14ac:dyDescent="0.3">
      <c r="B84" s="4" t="s">
        <v>52</v>
      </c>
      <c r="C84" s="7">
        <v>51.286173633440512</v>
      </c>
      <c r="D84" s="7"/>
      <c r="E84" s="7">
        <v>349000</v>
      </c>
      <c r="F84" s="4"/>
    </row>
    <row r="85" spans="2:6" x14ac:dyDescent="0.3">
      <c r="B85" s="4" t="s">
        <v>53</v>
      </c>
      <c r="C85" s="7">
        <v>63.718263718263721</v>
      </c>
      <c r="D85" s="7"/>
      <c r="E85" s="7">
        <v>854000</v>
      </c>
      <c r="F85" s="4"/>
    </row>
    <row r="86" spans="2:6" x14ac:dyDescent="0.3">
      <c r="B86" s="4" t="s">
        <v>54</v>
      </c>
      <c r="C86" s="7">
        <v>42.52873563218391</v>
      </c>
      <c r="D86" s="7"/>
      <c r="E86" s="7">
        <v>81000</v>
      </c>
      <c r="F86" s="4"/>
    </row>
    <row r="87" spans="2:6" x14ac:dyDescent="0.3">
      <c r="B87" s="4" t="s">
        <v>55</v>
      </c>
      <c r="C87" s="7">
        <v>48.723640399556047</v>
      </c>
      <c r="D87" s="7"/>
      <c r="E87" s="7">
        <v>482000</v>
      </c>
      <c r="F87" s="4"/>
    </row>
    <row r="88" spans="2:6" x14ac:dyDescent="0.3">
      <c r="B88" s="4" t="s">
        <v>56</v>
      </c>
      <c r="C88" s="7">
        <v>80.855199222546162</v>
      </c>
      <c r="D88" s="7"/>
      <c r="E88" s="7">
        <v>914000</v>
      </c>
      <c r="F88" s="4"/>
    </row>
    <row r="89" spans="2:6" x14ac:dyDescent="0.3">
      <c r="B89" s="4" t="s">
        <v>57</v>
      </c>
      <c r="C89" s="7">
        <v>0</v>
      </c>
      <c r="D89" s="7"/>
      <c r="E89" s="7">
        <v>0</v>
      </c>
      <c r="F89" s="4"/>
    </row>
    <row r="90" spans="2:6" x14ac:dyDescent="0.3">
      <c r="B90" s="4" t="s">
        <v>58</v>
      </c>
      <c r="C90" s="7">
        <v>81.64642375168691</v>
      </c>
      <c r="D90" s="7"/>
      <c r="E90" s="7">
        <v>670000</v>
      </c>
      <c r="F90" s="4"/>
    </row>
    <row r="91" spans="2:6" x14ac:dyDescent="0.3">
      <c r="B91" s="4" t="s">
        <v>59</v>
      </c>
      <c r="C91" s="7">
        <v>50.050200803212853</v>
      </c>
      <c r="D91" s="7"/>
      <c r="E91" s="7">
        <v>1096000</v>
      </c>
      <c r="F91" s="4"/>
    </row>
    <row r="92" spans="2:6" x14ac:dyDescent="0.3">
      <c r="B92" s="4" t="s">
        <v>60</v>
      </c>
      <c r="C92" s="7">
        <v>86.507936507936506</v>
      </c>
      <c r="D92" s="7"/>
      <c r="E92" s="7">
        <v>121000</v>
      </c>
      <c r="F92" s="4"/>
    </row>
    <row r="93" spans="2:6" x14ac:dyDescent="0.3">
      <c r="B93" s="4" t="s">
        <v>61</v>
      </c>
      <c r="C93" s="7">
        <v>55.769230769230766</v>
      </c>
      <c r="D93" s="7"/>
      <c r="E93" s="7">
        <v>128000</v>
      </c>
      <c r="F93" s="4"/>
    </row>
    <row r="94" spans="2:6" x14ac:dyDescent="0.3">
      <c r="B94" s="4" t="s">
        <v>62</v>
      </c>
      <c r="C94" s="7">
        <v>55.17031630170316</v>
      </c>
      <c r="D94" s="7"/>
      <c r="E94" s="7">
        <v>999000</v>
      </c>
      <c r="F94" s="4"/>
    </row>
    <row r="95" spans="2:6" x14ac:dyDescent="0.3">
      <c r="B95" s="4" t="s">
        <v>63</v>
      </c>
      <c r="C95" s="7">
        <v>107.63636363636364</v>
      </c>
      <c r="D95" s="7"/>
      <c r="E95" s="7">
        <v>323000</v>
      </c>
      <c r="F95" s="4"/>
    </row>
    <row r="96" spans="2:6" x14ac:dyDescent="0.3">
      <c r="B96" s="4" t="s">
        <v>130</v>
      </c>
      <c r="C96" s="7">
        <v>38.513513513513516</v>
      </c>
      <c r="D96" s="7"/>
      <c r="E96" s="7">
        <v>377000</v>
      </c>
      <c r="F96" s="4"/>
    </row>
    <row r="97" spans="2:6" ht="15" thickBot="1" x14ac:dyDescent="0.35">
      <c r="B97" s="108"/>
      <c r="C97" s="109">
        <v>1040.1515690745671</v>
      </c>
      <c r="D97" s="109">
        <v>0</v>
      </c>
      <c r="E97" s="109">
        <v>8951000</v>
      </c>
      <c r="F97" s="4"/>
    </row>
    <row r="98" spans="2:6" x14ac:dyDescent="0.3">
      <c r="B98" s="4"/>
      <c r="C98" s="4"/>
      <c r="D98" s="4"/>
      <c r="E98" s="4"/>
      <c r="F98" s="4"/>
    </row>
    <row r="99" spans="2:6" x14ac:dyDescent="0.3">
      <c r="B99" s="4"/>
      <c r="C99" s="4"/>
      <c r="D99" s="4"/>
      <c r="E99" s="4"/>
      <c r="F99" s="4"/>
    </row>
    <row r="100" spans="2:6" x14ac:dyDescent="0.3">
      <c r="B100" s="35" t="s">
        <v>43</v>
      </c>
      <c r="C100" s="4"/>
      <c r="D100" s="110"/>
      <c r="E100" s="4"/>
      <c r="F100" s="4"/>
    </row>
    <row r="101" spans="2:6" x14ac:dyDescent="0.3">
      <c r="B101" s="5" t="s">
        <v>40</v>
      </c>
      <c r="C101" s="5" t="s">
        <v>420</v>
      </c>
      <c r="D101" s="5" t="s">
        <v>415</v>
      </c>
      <c r="E101" s="5" t="s">
        <v>409</v>
      </c>
      <c r="F101" s="4"/>
    </row>
    <row r="102" spans="2:6" x14ac:dyDescent="0.3">
      <c r="B102" s="4" t="s">
        <v>46</v>
      </c>
      <c r="C102" s="7">
        <v>624000</v>
      </c>
      <c r="D102" s="7">
        <v>109000</v>
      </c>
      <c r="E102" s="7">
        <v>733000</v>
      </c>
      <c r="F102" s="4"/>
    </row>
    <row r="103" spans="2:6" x14ac:dyDescent="0.3">
      <c r="B103" s="4" t="s">
        <v>47</v>
      </c>
      <c r="C103" s="7">
        <v>1650000</v>
      </c>
      <c r="D103" s="7">
        <v>280000</v>
      </c>
      <c r="E103" s="7">
        <v>1930000</v>
      </c>
      <c r="F103" s="4"/>
    </row>
    <row r="104" spans="2:6" x14ac:dyDescent="0.3">
      <c r="B104" s="4" t="s">
        <v>48</v>
      </c>
      <c r="C104" s="7">
        <v>0</v>
      </c>
      <c r="D104" s="7">
        <v>0</v>
      </c>
      <c r="E104" s="7">
        <v>0</v>
      </c>
      <c r="F104" s="4"/>
    </row>
    <row r="105" spans="2:6" x14ac:dyDescent="0.3">
      <c r="B105" s="4" t="s">
        <v>49</v>
      </c>
      <c r="C105" s="7">
        <v>229000</v>
      </c>
      <c r="D105" s="7">
        <v>39000</v>
      </c>
      <c r="E105" s="7">
        <v>268000</v>
      </c>
      <c r="F105" s="4"/>
    </row>
    <row r="106" spans="2:6" x14ac:dyDescent="0.3">
      <c r="B106" s="4" t="s">
        <v>50</v>
      </c>
      <c r="C106" s="7">
        <v>762000</v>
      </c>
      <c r="D106" s="7">
        <v>123000</v>
      </c>
      <c r="E106" s="7">
        <v>885000</v>
      </c>
      <c r="F106" s="4"/>
    </row>
    <row r="107" spans="2:6" x14ac:dyDescent="0.3">
      <c r="B107" s="4" t="s">
        <v>51</v>
      </c>
      <c r="C107" s="7">
        <v>174000</v>
      </c>
      <c r="D107" s="7">
        <v>46000</v>
      </c>
      <c r="E107" s="7">
        <v>220000</v>
      </c>
      <c r="F107" s="4"/>
    </row>
    <row r="108" spans="2:6" x14ac:dyDescent="0.3">
      <c r="B108" s="4" t="s">
        <v>52</v>
      </c>
      <c r="C108" s="7">
        <v>823000</v>
      </c>
      <c r="D108" s="7">
        <v>135000</v>
      </c>
      <c r="E108" s="7">
        <v>958000</v>
      </c>
      <c r="F108" s="4"/>
    </row>
    <row r="109" spans="2:6" x14ac:dyDescent="0.3">
      <c r="B109" s="4" t="s">
        <v>53</v>
      </c>
      <c r="C109" s="7">
        <v>907000</v>
      </c>
      <c r="D109" s="7">
        <v>193000</v>
      </c>
      <c r="E109" s="7">
        <v>1100000</v>
      </c>
      <c r="F109" s="4"/>
    </row>
    <row r="110" spans="2:6" x14ac:dyDescent="0.3">
      <c r="B110" s="4" t="s">
        <v>54</v>
      </c>
      <c r="C110" s="7">
        <v>161000</v>
      </c>
      <c r="D110" s="7">
        <v>27000</v>
      </c>
      <c r="E110" s="7">
        <v>188000</v>
      </c>
      <c r="F110" s="4"/>
    </row>
    <row r="111" spans="2:6" x14ac:dyDescent="0.3">
      <c r="B111" s="4" t="s">
        <v>55</v>
      </c>
      <c r="C111" s="7">
        <v>978000</v>
      </c>
      <c r="D111" s="7">
        <v>194000</v>
      </c>
      <c r="E111" s="7">
        <v>1172000</v>
      </c>
      <c r="F111" s="4"/>
    </row>
    <row r="112" spans="2:6" x14ac:dyDescent="0.3">
      <c r="B112" s="4" t="s">
        <v>56</v>
      </c>
      <c r="C112" s="7">
        <v>810000</v>
      </c>
      <c r="D112" s="7">
        <v>199000</v>
      </c>
      <c r="E112" s="7">
        <v>1009000</v>
      </c>
      <c r="F112" s="4"/>
    </row>
    <row r="113" spans="2:6" x14ac:dyDescent="0.3">
      <c r="B113" s="4" t="s">
        <v>57</v>
      </c>
      <c r="C113" s="7">
        <v>0</v>
      </c>
      <c r="D113" s="7">
        <v>0</v>
      </c>
      <c r="E113" s="7">
        <v>0</v>
      </c>
      <c r="F113" s="4"/>
    </row>
    <row r="114" spans="2:6" x14ac:dyDescent="0.3">
      <c r="B114" s="4" t="s">
        <v>58</v>
      </c>
      <c r="C114" s="7">
        <v>416000</v>
      </c>
      <c r="D114" s="7">
        <v>91000</v>
      </c>
      <c r="E114" s="7">
        <v>507000</v>
      </c>
      <c r="F114" s="4"/>
    </row>
    <row r="115" spans="2:6" x14ac:dyDescent="0.3">
      <c r="B115" s="4" t="s">
        <v>59</v>
      </c>
      <c r="C115" s="7">
        <v>1511000</v>
      </c>
      <c r="D115" s="7">
        <v>269000</v>
      </c>
      <c r="E115" s="7">
        <v>1780000</v>
      </c>
      <c r="F115" s="4"/>
    </row>
    <row r="116" spans="2:6" x14ac:dyDescent="0.3">
      <c r="B116" s="4" t="s">
        <v>60</v>
      </c>
      <c r="C116" s="7">
        <v>68000</v>
      </c>
      <c r="D116" s="7">
        <v>23000</v>
      </c>
      <c r="E116" s="7">
        <v>91000</v>
      </c>
      <c r="F116" s="4"/>
    </row>
    <row r="117" spans="2:6" x14ac:dyDescent="0.3">
      <c r="B117" s="4" t="s">
        <v>61</v>
      </c>
      <c r="C117" s="7">
        <v>162000</v>
      </c>
      <c r="D117" s="7">
        <v>36000</v>
      </c>
      <c r="E117" s="7">
        <v>198000</v>
      </c>
      <c r="F117" s="4"/>
    </row>
    <row r="118" spans="2:6" x14ac:dyDescent="0.3">
      <c r="B118" s="4" t="s">
        <v>62</v>
      </c>
      <c r="C118" s="7">
        <v>1934000</v>
      </c>
      <c r="D118" s="7">
        <v>373000</v>
      </c>
      <c r="E118" s="7">
        <v>2307000</v>
      </c>
      <c r="F118" s="4"/>
    </row>
    <row r="119" spans="2:6" x14ac:dyDescent="0.3">
      <c r="B119" s="4" t="s">
        <v>63</v>
      </c>
      <c r="C119" s="7">
        <v>117000</v>
      </c>
      <c r="D119" s="7">
        <v>43000</v>
      </c>
      <c r="E119" s="7">
        <v>160000</v>
      </c>
      <c r="F119" s="4"/>
    </row>
    <row r="120" spans="2:6" x14ac:dyDescent="0.3">
      <c r="B120" s="4" t="s">
        <v>130</v>
      </c>
      <c r="C120" s="7">
        <v>586000</v>
      </c>
      <c r="D120" s="7">
        <v>115000</v>
      </c>
      <c r="E120" s="7">
        <v>701000</v>
      </c>
      <c r="F120" s="4"/>
    </row>
    <row r="121" spans="2:6" ht="15" thickBot="1" x14ac:dyDescent="0.35">
      <c r="B121" s="108"/>
      <c r="C121" s="109">
        <v>11912000</v>
      </c>
      <c r="D121" s="109">
        <v>2295000</v>
      </c>
      <c r="E121" s="109">
        <v>14207000</v>
      </c>
      <c r="F121" s="4"/>
    </row>
    <row r="122" spans="2:6" x14ac:dyDescent="0.3">
      <c r="B122" s="4"/>
      <c r="C122" s="4"/>
      <c r="D122" s="4"/>
      <c r="E122" s="4"/>
      <c r="F122" s="4"/>
    </row>
    <row r="123" spans="2:6" x14ac:dyDescent="0.3">
      <c r="B123" s="4"/>
      <c r="C123" s="4"/>
      <c r="D123" s="4"/>
      <c r="E123" s="4"/>
      <c r="F123" s="4"/>
    </row>
    <row r="124" spans="2:6" x14ac:dyDescent="0.3">
      <c r="B124" s="35" t="s">
        <v>90</v>
      </c>
      <c r="C124" s="4"/>
      <c r="D124" s="111">
        <v>30.89</v>
      </c>
      <c r="E124" s="4"/>
      <c r="F124" s="4"/>
    </row>
    <row r="125" spans="2:6" x14ac:dyDescent="0.3">
      <c r="B125" s="5" t="s">
        <v>40</v>
      </c>
      <c r="C125" s="5" t="s">
        <v>8</v>
      </c>
      <c r="D125" s="5" t="s">
        <v>90</v>
      </c>
      <c r="E125" s="5" t="s">
        <v>409</v>
      </c>
      <c r="F125" s="4"/>
    </row>
    <row r="126" spans="2:6" x14ac:dyDescent="0.3">
      <c r="B126" s="4" t="s">
        <v>46</v>
      </c>
      <c r="C126" s="7">
        <v>12700</v>
      </c>
      <c r="D126" s="112">
        <v>30.89</v>
      </c>
      <c r="E126" s="7">
        <v>392000</v>
      </c>
      <c r="F126" s="4"/>
    </row>
    <row r="127" spans="2:6" x14ac:dyDescent="0.3">
      <c r="B127" s="4" t="s">
        <v>47</v>
      </c>
      <c r="C127" s="7">
        <v>19300</v>
      </c>
      <c r="D127" s="112">
        <v>30.89</v>
      </c>
      <c r="E127" s="7">
        <v>596000</v>
      </c>
      <c r="F127" s="4"/>
    </row>
    <row r="128" spans="2:6" x14ac:dyDescent="0.3">
      <c r="B128" s="4" t="s">
        <v>48</v>
      </c>
      <c r="C128" s="7">
        <v>0</v>
      </c>
      <c r="D128" s="112">
        <v>30.89</v>
      </c>
      <c r="E128" s="7">
        <v>0</v>
      </c>
      <c r="F128" s="4"/>
    </row>
    <row r="129" spans="2:6" x14ac:dyDescent="0.3">
      <c r="B129" s="4" t="s">
        <v>49</v>
      </c>
      <c r="C129" s="7">
        <v>1800</v>
      </c>
      <c r="D129" s="112">
        <v>30.89</v>
      </c>
      <c r="E129" s="7">
        <v>56000</v>
      </c>
      <c r="F129" s="4"/>
    </row>
    <row r="130" spans="2:6" x14ac:dyDescent="0.3">
      <c r="B130" s="4" t="s">
        <v>50</v>
      </c>
      <c r="C130" s="7">
        <v>8300</v>
      </c>
      <c r="D130" s="112">
        <v>30.89</v>
      </c>
      <c r="E130" s="7">
        <v>256000</v>
      </c>
      <c r="F130" s="4"/>
    </row>
    <row r="131" spans="2:6" x14ac:dyDescent="0.3">
      <c r="B131" s="4" t="s">
        <v>51</v>
      </c>
      <c r="C131" s="7">
        <v>4800</v>
      </c>
      <c r="D131" s="112">
        <v>30.89</v>
      </c>
      <c r="E131" s="7">
        <v>148000</v>
      </c>
      <c r="F131" s="4"/>
    </row>
    <row r="132" spans="2:6" x14ac:dyDescent="0.3">
      <c r="B132" s="4" t="s">
        <v>52</v>
      </c>
      <c r="C132" s="7">
        <v>6800</v>
      </c>
      <c r="D132" s="112">
        <v>30.89</v>
      </c>
      <c r="E132" s="7">
        <v>210000</v>
      </c>
      <c r="F132" s="4"/>
    </row>
    <row r="133" spans="2:6" x14ac:dyDescent="0.3">
      <c r="B133" s="4" t="s">
        <v>53</v>
      </c>
      <c r="C133" s="7">
        <v>13400</v>
      </c>
      <c r="D133" s="112">
        <v>30.89</v>
      </c>
      <c r="E133" s="7">
        <v>414000</v>
      </c>
      <c r="F133" s="4"/>
    </row>
    <row r="134" spans="2:6" x14ac:dyDescent="0.3">
      <c r="B134" s="4" t="s">
        <v>54</v>
      </c>
      <c r="C134" s="7">
        <v>1900</v>
      </c>
      <c r="D134" s="112">
        <v>30.89</v>
      </c>
      <c r="E134" s="7">
        <v>59000</v>
      </c>
      <c r="F134" s="4"/>
    </row>
    <row r="135" spans="2:6" x14ac:dyDescent="0.3">
      <c r="B135" s="4" t="s">
        <v>55</v>
      </c>
      <c r="C135" s="7">
        <v>9900</v>
      </c>
      <c r="D135" s="112">
        <v>30.89</v>
      </c>
      <c r="E135" s="7">
        <v>306000</v>
      </c>
      <c r="F135" s="4"/>
    </row>
    <row r="136" spans="2:6" x14ac:dyDescent="0.3">
      <c r="B136" s="4" t="s">
        <v>56</v>
      </c>
      <c r="C136" s="7">
        <v>11300</v>
      </c>
      <c r="D136" s="112">
        <v>30.89</v>
      </c>
      <c r="E136" s="7">
        <v>349000</v>
      </c>
      <c r="F136" s="4"/>
    </row>
    <row r="137" spans="2:6" x14ac:dyDescent="0.3">
      <c r="B137" s="4" t="s">
        <v>57</v>
      </c>
      <c r="C137" s="7">
        <v>0</v>
      </c>
      <c r="D137" s="112">
        <v>30.89</v>
      </c>
      <c r="E137" s="7">
        <v>0</v>
      </c>
      <c r="F137" s="4"/>
    </row>
    <row r="138" spans="2:6" x14ac:dyDescent="0.3">
      <c r="B138" s="4" t="s">
        <v>58</v>
      </c>
      <c r="C138" s="7">
        <v>8200</v>
      </c>
      <c r="D138" s="112">
        <v>30.89</v>
      </c>
      <c r="E138" s="7">
        <v>253000</v>
      </c>
      <c r="F138" s="4"/>
    </row>
    <row r="139" spans="2:6" x14ac:dyDescent="0.3">
      <c r="B139" s="4" t="s">
        <v>59</v>
      </c>
      <c r="C139" s="7">
        <v>21900</v>
      </c>
      <c r="D139" s="112">
        <v>30.89</v>
      </c>
      <c r="E139" s="7">
        <v>676000</v>
      </c>
      <c r="F139" s="4"/>
    </row>
    <row r="140" spans="2:6" x14ac:dyDescent="0.3">
      <c r="B140" s="4" t="s">
        <v>60</v>
      </c>
      <c r="C140" s="7">
        <v>1400</v>
      </c>
      <c r="D140" s="112">
        <v>30.89</v>
      </c>
      <c r="E140" s="7">
        <v>43000</v>
      </c>
      <c r="F140" s="4"/>
    </row>
    <row r="141" spans="2:6" x14ac:dyDescent="0.3">
      <c r="B141" s="4" t="s">
        <v>61</v>
      </c>
      <c r="C141" s="7">
        <v>2300</v>
      </c>
      <c r="D141" s="112">
        <v>30.89</v>
      </c>
      <c r="E141" s="7">
        <v>71000</v>
      </c>
      <c r="F141" s="4"/>
    </row>
    <row r="142" spans="2:6" x14ac:dyDescent="0.3">
      <c r="B142" s="4" t="s">
        <v>62</v>
      </c>
      <c r="C142" s="7">
        <v>18100</v>
      </c>
      <c r="D142" s="112">
        <v>30.89</v>
      </c>
      <c r="E142" s="7">
        <v>559000</v>
      </c>
      <c r="F142" s="4"/>
    </row>
    <row r="143" spans="2:6" x14ac:dyDescent="0.3">
      <c r="B143" s="4" t="s">
        <v>63</v>
      </c>
      <c r="C143" s="7">
        <v>3000</v>
      </c>
      <c r="D143" s="112">
        <v>30.89</v>
      </c>
      <c r="E143" s="7">
        <v>93000</v>
      </c>
      <c r="F143" s="4"/>
    </row>
    <row r="144" spans="2:6" x14ac:dyDescent="0.3">
      <c r="B144" s="4" t="s">
        <v>130</v>
      </c>
      <c r="C144" s="7">
        <v>9800</v>
      </c>
      <c r="D144" s="112">
        <v>30.89</v>
      </c>
      <c r="E144" s="7">
        <v>303000</v>
      </c>
      <c r="F144" s="4"/>
    </row>
    <row r="145" spans="2:7" ht="15" thickBot="1" x14ac:dyDescent="0.35">
      <c r="B145" s="108"/>
      <c r="C145" s="109">
        <v>154900</v>
      </c>
      <c r="D145" s="113">
        <v>30.89</v>
      </c>
      <c r="E145" s="109">
        <v>4784000</v>
      </c>
      <c r="F145" s="4"/>
    </row>
    <row r="146" spans="2:7" x14ac:dyDescent="0.3">
      <c r="B146" s="4"/>
      <c r="C146" s="4"/>
      <c r="D146" s="4"/>
      <c r="E146" s="4"/>
      <c r="F146" s="4"/>
    </row>
    <row r="147" spans="2:7" x14ac:dyDescent="0.3">
      <c r="B147" s="4"/>
      <c r="C147" s="4"/>
      <c r="D147" s="4"/>
      <c r="E147" s="4"/>
      <c r="F147" s="4"/>
    </row>
    <row r="148" spans="2:7" x14ac:dyDescent="0.3">
      <c r="B148" s="4"/>
      <c r="C148" s="4"/>
      <c r="D148" s="4"/>
      <c r="E148" s="4"/>
      <c r="F148" s="4"/>
    </row>
    <row r="149" spans="2:7" x14ac:dyDescent="0.3">
      <c r="B149" s="4"/>
      <c r="C149" s="4"/>
      <c r="D149" s="4"/>
      <c r="E149" s="4"/>
      <c r="F149" s="4"/>
    </row>
    <row r="150" spans="2:7" x14ac:dyDescent="0.3">
      <c r="B150" s="4"/>
      <c r="C150" s="4"/>
      <c r="D150" s="4"/>
      <c r="E150" s="4"/>
      <c r="F150" s="4"/>
    </row>
    <row r="151" spans="2:7" x14ac:dyDescent="0.3">
      <c r="B151" s="35" t="s">
        <v>409</v>
      </c>
      <c r="C151" s="4"/>
      <c r="D151" s="4"/>
      <c r="E151" s="4"/>
      <c r="F151" s="4"/>
    </row>
    <row r="152" spans="2:7" x14ac:dyDescent="0.3">
      <c r="B152" s="5" t="s">
        <v>40</v>
      </c>
      <c r="C152" s="5" t="s">
        <v>45</v>
      </c>
      <c r="D152" s="5" t="s">
        <v>163</v>
      </c>
      <c r="E152" s="5" t="s">
        <v>43</v>
      </c>
      <c r="F152" s="5" t="s">
        <v>421</v>
      </c>
      <c r="G152" s="5" t="s">
        <v>41</v>
      </c>
    </row>
    <row r="153" spans="2:7" x14ac:dyDescent="0.3">
      <c r="B153" s="4" t="s">
        <v>46</v>
      </c>
      <c r="C153" s="7">
        <v>1394000</v>
      </c>
      <c r="D153" s="7">
        <v>661000</v>
      </c>
      <c r="E153" s="7">
        <v>733000</v>
      </c>
      <c r="F153" s="7">
        <v>392000</v>
      </c>
      <c r="G153" s="7">
        <v>12700</v>
      </c>
    </row>
    <row r="154" spans="2:7" x14ac:dyDescent="0.3">
      <c r="B154" s="4" t="s">
        <v>47</v>
      </c>
      <c r="C154" s="7">
        <v>2996000</v>
      </c>
      <c r="D154" s="7">
        <v>1066000</v>
      </c>
      <c r="E154" s="7">
        <v>1930000</v>
      </c>
      <c r="F154" s="7">
        <v>596000</v>
      </c>
      <c r="G154" s="7">
        <v>19300</v>
      </c>
    </row>
    <row r="155" spans="2:7" x14ac:dyDescent="0.3">
      <c r="B155" s="4" t="s">
        <v>48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</row>
    <row r="156" spans="2:7" x14ac:dyDescent="0.3">
      <c r="B156" s="4" t="s">
        <v>49</v>
      </c>
      <c r="C156" s="7">
        <v>367000</v>
      </c>
      <c r="D156" s="7">
        <v>99000</v>
      </c>
      <c r="E156" s="7">
        <v>268000</v>
      </c>
      <c r="F156" s="7">
        <v>56000</v>
      </c>
      <c r="G156" s="7">
        <v>1800</v>
      </c>
    </row>
    <row r="157" spans="2:7" x14ac:dyDescent="0.3">
      <c r="B157" s="4" t="s">
        <v>50</v>
      </c>
      <c r="C157" s="7">
        <v>1302000</v>
      </c>
      <c r="D157" s="7">
        <v>417000</v>
      </c>
      <c r="E157" s="7">
        <v>885000</v>
      </c>
      <c r="F157" s="7">
        <v>256000</v>
      </c>
      <c r="G157" s="7">
        <v>8300</v>
      </c>
    </row>
    <row r="158" spans="2:7" x14ac:dyDescent="0.3">
      <c r="B158" s="4" t="s">
        <v>51</v>
      </c>
      <c r="C158" s="7">
        <v>534000</v>
      </c>
      <c r="D158" s="7">
        <v>314000</v>
      </c>
      <c r="E158" s="7">
        <v>220000</v>
      </c>
      <c r="F158" s="7">
        <v>148000</v>
      </c>
      <c r="G158" s="7">
        <v>4800</v>
      </c>
    </row>
    <row r="159" spans="2:7" x14ac:dyDescent="0.3">
      <c r="B159" s="4" t="s">
        <v>52</v>
      </c>
      <c r="C159" s="7">
        <v>1307000</v>
      </c>
      <c r="D159" s="7">
        <v>349000</v>
      </c>
      <c r="E159" s="7">
        <v>958000</v>
      </c>
      <c r="F159" s="7">
        <v>210000</v>
      </c>
      <c r="G159" s="7">
        <v>6800</v>
      </c>
    </row>
    <row r="160" spans="2:7" x14ac:dyDescent="0.3">
      <c r="B160" s="4" t="s">
        <v>53</v>
      </c>
      <c r="C160" s="7">
        <v>1954000</v>
      </c>
      <c r="D160" s="7">
        <v>854000</v>
      </c>
      <c r="E160" s="7">
        <v>1100000</v>
      </c>
      <c r="F160" s="7">
        <v>414000</v>
      </c>
      <c r="G160" s="7">
        <v>13400</v>
      </c>
    </row>
    <row r="161" spans="2:7" x14ac:dyDescent="0.3">
      <c r="B161" s="4" t="s">
        <v>54</v>
      </c>
      <c r="C161" s="7">
        <v>269000</v>
      </c>
      <c r="D161" s="7">
        <v>81000</v>
      </c>
      <c r="E161" s="7">
        <v>188000</v>
      </c>
      <c r="F161" s="7">
        <v>59000</v>
      </c>
      <c r="G161" s="7">
        <v>1900</v>
      </c>
    </row>
    <row r="162" spans="2:7" x14ac:dyDescent="0.3">
      <c r="B162" s="4" t="s">
        <v>55</v>
      </c>
      <c r="C162" s="7">
        <v>1654000</v>
      </c>
      <c r="D162" s="7">
        <v>482000</v>
      </c>
      <c r="E162" s="7">
        <v>1172000</v>
      </c>
      <c r="F162" s="7">
        <v>306000</v>
      </c>
      <c r="G162" s="7">
        <v>9900</v>
      </c>
    </row>
    <row r="163" spans="2:7" x14ac:dyDescent="0.3">
      <c r="B163" s="4" t="s">
        <v>56</v>
      </c>
      <c r="C163" s="7">
        <v>1923000</v>
      </c>
      <c r="D163" s="7">
        <v>914000</v>
      </c>
      <c r="E163" s="7">
        <v>1009000</v>
      </c>
      <c r="F163" s="7">
        <v>349000</v>
      </c>
      <c r="G163" s="7">
        <v>11300</v>
      </c>
    </row>
    <row r="164" spans="2:7" x14ac:dyDescent="0.3">
      <c r="B164" s="4" t="s">
        <v>57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</row>
    <row r="165" spans="2:7" x14ac:dyDescent="0.3">
      <c r="B165" s="4" t="s">
        <v>58</v>
      </c>
      <c r="C165" s="7">
        <v>1177000</v>
      </c>
      <c r="D165" s="7">
        <v>670000</v>
      </c>
      <c r="E165" s="7">
        <v>507000</v>
      </c>
      <c r="F165" s="7">
        <v>253000</v>
      </c>
      <c r="G165" s="7">
        <v>8200</v>
      </c>
    </row>
    <row r="166" spans="2:7" x14ac:dyDescent="0.3">
      <c r="B166" s="4" t="s">
        <v>59</v>
      </c>
      <c r="C166" s="7">
        <v>2876000</v>
      </c>
      <c r="D166" s="7">
        <v>1096000</v>
      </c>
      <c r="E166" s="7">
        <v>1780000</v>
      </c>
      <c r="F166" s="7">
        <v>676000</v>
      </c>
      <c r="G166" s="7">
        <v>21900</v>
      </c>
    </row>
    <row r="167" spans="2:7" x14ac:dyDescent="0.3">
      <c r="B167" s="4" t="s">
        <v>60</v>
      </c>
      <c r="C167" s="7">
        <v>212000</v>
      </c>
      <c r="D167" s="7">
        <v>121000</v>
      </c>
      <c r="E167" s="7">
        <v>91000</v>
      </c>
      <c r="F167" s="7">
        <v>43000</v>
      </c>
      <c r="G167" s="7">
        <v>1400</v>
      </c>
    </row>
    <row r="168" spans="2:7" x14ac:dyDescent="0.3">
      <c r="B168" s="4" t="s">
        <v>61</v>
      </c>
      <c r="C168" s="7">
        <v>326000</v>
      </c>
      <c r="D168" s="7">
        <v>128000</v>
      </c>
      <c r="E168" s="7">
        <v>198000</v>
      </c>
      <c r="F168" s="7">
        <v>71000</v>
      </c>
      <c r="G168" s="7">
        <v>2300</v>
      </c>
    </row>
    <row r="169" spans="2:7" x14ac:dyDescent="0.3">
      <c r="B169" s="4" t="s">
        <v>62</v>
      </c>
      <c r="C169" s="7">
        <v>3306000</v>
      </c>
      <c r="D169" s="7">
        <v>999000</v>
      </c>
      <c r="E169" s="7">
        <v>2307000</v>
      </c>
      <c r="F169" s="7">
        <v>559000</v>
      </c>
      <c r="G169" s="7">
        <v>18100</v>
      </c>
    </row>
    <row r="170" spans="2:7" x14ac:dyDescent="0.3">
      <c r="B170" s="4" t="s">
        <v>63</v>
      </c>
      <c r="C170" s="7">
        <v>483000</v>
      </c>
      <c r="D170" s="7">
        <v>323000</v>
      </c>
      <c r="E170" s="7">
        <v>160000</v>
      </c>
      <c r="F170" s="7">
        <v>93000</v>
      </c>
      <c r="G170" s="7">
        <v>3000</v>
      </c>
    </row>
    <row r="171" spans="2:7" x14ac:dyDescent="0.3">
      <c r="B171" s="4" t="s">
        <v>130</v>
      </c>
      <c r="C171" s="7">
        <v>1078000</v>
      </c>
      <c r="D171" s="7">
        <v>377000</v>
      </c>
      <c r="E171" s="7">
        <v>701000</v>
      </c>
      <c r="F171" s="7">
        <v>303000</v>
      </c>
      <c r="G171" s="7">
        <v>9800</v>
      </c>
    </row>
    <row r="172" spans="2:7" ht="15" thickBot="1" x14ac:dyDescent="0.35">
      <c r="B172" s="108"/>
      <c r="C172" s="109">
        <v>23158000</v>
      </c>
      <c r="D172" s="109">
        <v>8951000</v>
      </c>
      <c r="E172" s="109">
        <v>14207000</v>
      </c>
      <c r="F172" s="109">
        <v>4784000</v>
      </c>
      <c r="G172" s="109">
        <v>154900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Pivot FR E2</vt:lpstr>
      <vt:lpstr>Pivot, indeks</vt:lpstr>
      <vt:lpstr>Pivot TB B2022</vt:lpstr>
      <vt:lpstr>Flextur</vt:lpstr>
      <vt:lpstr>Plustur</vt:lpstr>
      <vt:lpstr>Flexbus</vt:lpstr>
      <vt:lpstr>Handicap</vt:lpstr>
      <vt:lpstr>Kommunal+Patientbefordring</vt:lpstr>
      <vt:lpstr>BF2023</vt:lpstr>
      <vt:lpstr>Flextur FR1_2022</vt:lpstr>
      <vt:lpstr>R2021 Flextur_låst</vt:lpstr>
      <vt:lpstr>R2021 Antal ture fra PBI</vt:lpstr>
      <vt:lpstr>Data FRQ3 2021</vt:lpstr>
      <vt:lpstr>Data FRQ2 2021</vt:lpstr>
      <vt:lpstr>Data B2022</vt:lpstr>
      <vt:lpstr>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Munk Tersbøl</dc:creator>
  <cp:lastModifiedBy>Isabella Vestergaard Troelsen</cp:lastModifiedBy>
  <dcterms:created xsi:type="dcterms:W3CDTF">2020-04-04T11:32:03Z</dcterms:created>
  <dcterms:modified xsi:type="dcterms:W3CDTF">2024-10-28T12:38:06Z</dcterms:modified>
</cp:coreProperties>
</file>